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様式\"/>
    </mc:Choice>
  </mc:AlternateContent>
  <xr:revisionPtr revIDLastSave="0" documentId="13_ncr:1_{42C03540-A545-4542-9D7D-98C25D78E620}" xr6:coauthVersionLast="43" xr6:coauthVersionMax="43" xr10:uidLastSave="{00000000-0000-0000-0000-000000000000}"/>
  <bookViews>
    <workbookView xWindow="-120" yWindow="-120" windowWidth="20730" windowHeight="11760" xr2:uid="{CB20A4B3-BC00-4642-B215-F2659B34211D}"/>
  </bookViews>
  <sheets>
    <sheet name="入力" sheetId="3" r:id="rId1"/>
    <sheet name="原稿" sheetId="1" r:id="rId2"/>
    <sheet name="記載例" sheetId="2" r:id="rId3"/>
    <sheet name="人夫賃の金種" sheetId="5" r:id="rId4"/>
    <sheet name="機械等賃料の金種" sheetId="4" r:id="rId5"/>
  </sheets>
  <definedNames>
    <definedName name="_xlnm._FilterDatabase" localSheetId="2" hidden="1">記載例!$Z$4:$AB$4</definedName>
    <definedName name="_xlnm._FilterDatabase" localSheetId="1" hidden="1">原稿!$Z$4:$AB$4</definedName>
    <definedName name="_xlnm._FilterDatabase" localSheetId="0" hidden="1">入力!$Z$4:$AB$4</definedName>
    <definedName name="_xlnm.Print_Area" localSheetId="4">機械等賃料の金種!$A$1:$J$33</definedName>
    <definedName name="_xlnm.Print_Area" localSheetId="2">記載例!$A$1:$S$25</definedName>
    <definedName name="_xlnm.Print_Area" localSheetId="3">人夫賃の金種!$A$1:$J$53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4" l="1"/>
  <c r="I33" i="4"/>
  <c r="H33" i="4"/>
  <c r="G33" i="4"/>
  <c r="F33" i="4"/>
  <c r="E33" i="4"/>
  <c r="D33" i="4"/>
  <c r="J53" i="5"/>
  <c r="I53" i="5"/>
  <c r="H53" i="5"/>
  <c r="G53" i="5"/>
  <c r="F53" i="5"/>
  <c r="E53" i="5"/>
  <c r="D53" i="5"/>
  <c r="J52" i="5"/>
  <c r="I52" i="5"/>
  <c r="H52" i="5"/>
  <c r="G52" i="5"/>
  <c r="F52" i="5"/>
  <c r="E52" i="5"/>
  <c r="D52" i="5"/>
  <c r="J51" i="5"/>
  <c r="I51" i="5"/>
  <c r="H51" i="5"/>
  <c r="G51" i="5"/>
  <c r="F51" i="5"/>
  <c r="E51" i="5"/>
  <c r="D51" i="5"/>
  <c r="J50" i="5"/>
  <c r="I50" i="5"/>
  <c r="H50" i="5"/>
  <c r="G50" i="5"/>
  <c r="F50" i="5"/>
  <c r="E50" i="5"/>
  <c r="D50" i="5"/>
  <c r="J49" i="5"/>
  <c r="I49" i="5"/>
  <c r="H49" i="5"/>
  <c r="G49" i="5"/>
  <c r="F49" i="5"/>
  <c r="E49" i="5"/>
  <c r="D49" i="5"/>
  <c r="J48" i="5"/>
  <c r="I48" i="5"/>
  <c r="H48" i="5"/>
  <c r="G48" i="5"/>
  <c r="F48" i="5"/>
  <c r="E48" i="5"/>
  <c r="D48" i="5"/>
  <c r="J47" i="5"/>
  <c r="I47" i="5"/>
  <c r="H47" i="5"/>
  <c r="G47" i="5"/>
  <c r="F47" i="5"/>
  <c r="E47" i="5"/>
  <c r="D47" i="5"/>
  <c r="J46" i="5"/>
  <c r="I46" i="5"/>
  <c r="H46" i="5"/>
  <c r="G46" i="5"/>
  <c r="F46" i="5"/>
  <c r="E46" i="5"/>
  <c r="D46" i="5"/>
  <c r="J45" i="5"/>
  <c r="I45" i="5"/>
  <c r="H45" i="5"/>
  <c r="G45" i="5"/>
  <c r="F45" i="5"/>
  <c r="E45" i="5"/>
  <c r="D45" i="5"/>
  <c r="J44" i="5"/>
  <c r="I44" i="5"/>
  <c r="H44" i="5"/>
  <c r="G44" i="5"/>
  <c r="F44" i="5"/>
  <c r="E44" i="5"/>
  <c r="D44" i="5"/>
  <c r="J43" i="5"/>
  <c r="I43" i="5"/>
  <c r="H43" i="5"/>
  <c r="G43" i="5"/>
  <c r="F43" i="5"/>
  <c r="E43" i="5"/>
  <c r="D43" i="5"/>
  <c r="J42" i="5"/>
  <c r="I42" i="5"/>
  <c r="H42" i="5"/>
  <c r="G42" i="5"/>
  <c r="F42" i="5"/>
  <c r="E42" i="5"/>
  <c r="D42" i="5"/>
  <c r="J41" i="5"/>
  <c r="I41" i="5"/>
  <c r="H41" i="5"/>
  <c r="G41" i="5"/>
  <c r="F41" i="5"/>
  <c r="E41" i="5"/>
  <c r="D41" i="5"/>
  <c r="J40" i="5"/>
  <c r="I40" i="5"/>
  <c r="H40" i="5"/>
  <c r="G40" i="5"/>
  <c r="F40" i="5"/>
  <c r="E40" i="5"/>
  <c r="D40" i="5"/>
  <c r="J39" i="5"/>
  <c r="I39" i="5"/>
  <c r="H39" i="5"/>
  <c r="G39" i="5"/>
  <c r="F39" i="5"/>
  <c r="E39" i="5"/>
  <c r="D39" i="5"/>
  <c r="J38" i="5"/>
  <c r="I38" i="5"/>
  <c r="H38" i="5"/>
  <c r="G38" i="5"/>
  <c r="F38" i="5"/>
  <c r="E38" i="5"/>
  <c r="D38" i="5"/>
  <c r="J37" i="5"/>
  <c r="I37" i="5"/>
  <c r="H37" i="5"/>
  <c r="G37" i="5"/>
  <c r="F37" i="5"/>
  <c r="E37" i="5"/>
  <c r="D37" i="5"/>
  <c r="J36" i="5"/>
  <c r="I36" i="5"/>
  <c r="H36" i="5"/>
  <c r="G36" i="5"/>
  <c r="F36" i="5"/>
  <c r="E36" i="5"/>
  <c r="D36" i="5"/>
  <c r="J35" i="5"/>
  <c r="I35" i="5"/>
  <c r="H35" i="5"/>
  <c r="G35" i="5"/>
  <c r="F35" i="5"/>
  <c r="E35" i="5"/>
  <c r="D35" i="5"/>
  <c r="J34" i="5"/>
  <c r="I34" i="5"/>
  <c r="H34" i="5"/>
  <c r="G34" i="5"/>
  <c r="F34" i="5"/>
  <c r="E34" i="5"/>
  <c r="D34" i="5"/>
  <c r="J33" i="5"/>
  <c r="I33" i="5"/>
  <c r="H33" i="5"/>
  <c r="G33" i="5"/>
  <c r="F33" i="5"/>
  <c r="E33" i="5"/>
  <c r="D33" i="5"/>
  <c r="J32" i="5"/>
  <c r="I32" i="5"/>
  <c r="H32" i="5"/>
  <c r="G32" i="5"/>
  <c r="F32" i="5"/>
  <c r="E32" i="5"/>
  <c r="D32" i="5"/>
  <c r="J31" i="5"/>
  <c r="I31" i="5"/>
  <c r="H31" i="5"/>
  <c r="G31" i="5"/>
  <c r="F31" i="5"/>
  <c r="E31" i="5"/>
  <c r="D31" i="5"/>
  <c r="J30" i="5"/>
  <c r="I30" i="5"/>
  <c r="H30" i="5"/>
  <c r="G30" i="5"/>
  <c r="F30" i="5"/>
  <c r="E30" i="5"/>
  <c r="D30" i="5"/>
  <c r="J29" i="5"/>
  <c r="I29" i="5"/>
  <c r="H29" i="5"/>
  <c r="G29" i="5"/>
  <c r="F29" i="5"/>
  <c r="E29" i="5"/>
  <c r="D29" i="5"/>
  <c r="J28" i="5"/>
  <c r="I28" i="5"/>
  <c r="H28" i="5"/>
  <c r="G28" i="5"/>
  <c r="F28" i="5"/>
  <c r="E28" i="5"/>
  <c r="D28" i="5"/>
  <c r="J27" i="5"/>
  <c r="I27" i="5"/>
  <c r="H27" i="5"/>
  <c r="G27" i="5"/>
  <c r="F27" i="5"/>
  <c r="E27" i="5"/>
  <c r="D27" i="5"/>
  <c r="J26" i="5"/>
  <c r="I26" i="5"/>
  <c r="H26" i="5"/>
  <c r="G26" i="5"/>
  <c r="F26" i="5"/>
  <c r="E26" i="5"/>
  <c r="D26" i="5"/>
  <c r="J25" i="5"/>
  <c r="I25" i="5"/>
  <c r="H25" i="5"/>
  <c r="G25" i="5"/>
  <c r="F25" i="5"/>
  <c r="E25" i="5"/>
  <c r="D25" i="5"/>
  <c r="J24" i="5"/>
  <c r="I24" i="5"/>
  <c r="H24" i="5"/>
  <c r="G24" i="5"/>
  <c r="F24" i="5"/>
  <c r="E24" i="5"/>
  <c r="D24" i="5"/>
  <c r="J23" i="5"/>
  <c r="I23" i="5"/>
  <c r="H23" i="5"/>
  <c r="G23" i="5"/>
  <c r="F23" i="5"/>
  <c r="E23" i="5"/>
  <c r="D23" i="5"/>
  <c r="J22" i="5"/>
  <c r="I22" i="5"/>
  <c r="H22" i="5"/>
  <c r="G22" i="5"/>
  <c r="F22" i="5"/>
  <c r="E22" i="5"/>
  <c r="D22" i="5"/>
  <c r="J21" i="5"/>
  <c r="I21" i="5"/>
  <c r="H21" i="5"/>
  <c r="G21" i="5"/>
  <c r="F21" i="5"/>
  <c r="E21" i="5"/>
  <c r="D21" i="5"/>
  <c r="J20" i="5"/>
  <c r="I20" i="5"/>
  <c r="H20" i="5"/>
  <c r="G20" i="5"/>
  <c r="F20" i="5"/>
  <c r="E20" i="5"/>
  <c r="D20" i="5"/>
  <c r="J19" i="5"/>
  <c r="I19" i="5"/>
  <c r="H19" i="5"/>
  <c r="G19" i="5"/>
  <c r="F19" i="5"/>
  <c r="E19" i="5"/>
  <c r="D19" i="5"/>
  <c r="J18" i="5"/>
  <c r="I18" i="5"/>
  <c r="H18" i="5"/>
  <c r="G18" i="5"/>
  <c r="F18" i="5"/>
  <c r="E18" i="5"/>
  <c r="D18" i="5"/>
  <c r="J17" i="5"/>
  <c r="I17" i="5"/>
  <c r="H17" i="5"/>
  <c r="G17" i="5"/>
  <c r="F17" i="5"/>
  <c r="E17" i="5"/>
  <c r="D17" i="5"/>
  <c r="J16" i="5"/>
  <c r="I16" i="5"/>
  <c r="H16" i="5"/>
  <c r="G16" i="5"/>
  <c r="F16" i="5"/>
  <c r="E16" i="5"/>
  <c r="D16" i="5"/>
  <c r="J15" i="5"/>
  <c r="I15" i="5"/>
  <c r="H15" i="5"/>
  <c r="G15" i="5"/>
  <c r="F15" i="5"/>
  <c r="E15" i="5"/>
  <c r="D15" i="5"/>
  <c r="J14" i="5"/>
  <c r="I14" i="5"/>
  <c r="H14" i="5"/>
  <c r="G14" i="5"/>
  <c r="F14" i="5"/>
  <c r="E14" i="5"/>
  <c r="D14" i="5"/>
  <c r="J13" i="5"/>
  <c r="I13" i="5"/>
  <c r="H13" i="5"/>
  <c r="G13" i="5"/>
  <c r="F13" i="5"/>
  <c r="E13" i="5"/>
  <c r="D13" i="5"/>
  <c r="J12" i="5"/>
  <c r="I12" i="5"/>
  <c r="H12" i="5"/>
  <c r="G12" i="5"/>
  <c r="F12" i="5"/>
  <c r="E12" i="5"/>
  <c r="D12" i="5"/>
  <c r="J11" i="5"/>
  <c r="I11" i="5"/>
  <c r="H11" i="5"/>
  <c r="G11" i="5"/>
  <c r="F11" i="5"/>
  <c r="E11" i="5"/>
  <c r="D11" i="5"/>
  <c r="J10" i="5"/>
  <c r="I10" i="5"/>
  <c r="H10" i="5"/>
  <c r="G10" i="5"/>
  <c r="F10" i="5"/>
  <c r="E10" i="5"/>
  <c r="D10" i="5"/>
  <c r="J9" i="5"/>
  <c r="I9" i="5"/>
  <c r="H9" i="5"/>
  <c r="G9" i="5"/>
  <c r="F9" i="5"/>
  <c r="E9" i="5"/>
  <c r="D9" i="5"/>
  <c r="J8" i="5"/>
  <c r="I8" i="5"/>
  <c r="H8" i="5"/>
  <c r="G8" i="5"/>
  <c r="F8" i="5"/>
  <c r="E8" i="5"/>
  <c r="D8" i="5"/>
  <c r="J7" i="5"/>
  <c r="I7" i="5"/>
  <c r="H7" i="5"/>
  <c r="G7" i="5"/>
  <c r="F7" i="5"/>
  <c r="E7" i="5"/>
  <c r="D7" i="5"/>
  <c r="J6" i="5"/>
  <c r="I6" i="5"/>
  <c r="H6" i="5"/>
  <c r="G6" i="5"/>
  <c r="F6" i="5"/>
  <c r="E6" i="5"/>
  <c r="D6" i="5"/>
  <c r="J5" i="5"/>
  <c r="I5" i="5"/>
  <c r="H5" i="5"/>
  <c r="G5" i="5"/>
  <c r="F5" i="5"/>
  <c r="E5" i="5"/>
  <c r="D5" i="5"/>
  <c r="J4" i="5"/>
  <c r="I4" i="5"/>
  <c r="H4" i="5"/>
  <c r="G4" i="5"/>
  <c r="F4" i="5"/>
  <c r="E4" i="5"/>
  <c r="D4" i="5"/>
  <c r="J3" i="5"/>
  <c r="I3" i="5"/>
  <c r="H3" i="5"/>
  <c r="G3" i="5"/>
  <c r="F3" i="5"/>
  <c r="E3" i="5"/>
  <c r="D3" i="5"/>
  <c r="D22" i="4"/>
  <c r="E22" i="4"/>
  <c r="F22" i="4"/>
  <c r="G22" i="4"/>
  <c r="H22" i="4"/>
  <c r="I22" i="4"/>
  <c r="J22" i="4"/>
  <c r="D23" i="4"/>
  <c r="E23" i="4"/>
  <c r="F23" i="4"/>
  <c r="G23" i="4"/>
  <c r="H23" i="4"/>
  <c r="I23" i="4"/>
  <c r="J23" i="4"/>
  <c r="D24" i="4"/>
  <c r="E24" i="4"/>
  <c r="F24" i="4"/>
  <c r="G24" i="4"/>
  <c r="H24" i="4"/>
  <c r="I24" i="4"/>
  <c r="J24" i="4"/>
  <c r="D25" i="4"/>
  <c r="E25" i="4"/>
  <c r="F25" i="4"/>
  <c r="G25" i="4"/>
  <c r="H25" i="4"/>
  <c r="I25" i="4"/>
  <c r="J25" i="4"/>
  <c r="D26" i="4"/>
  <c r="E26" i="4"/>
  <c r="F26" i="4"/>
  <c r="G26" i="4"/>
  <c r="H26" i="4"/>
  <c r="I26" i="4"/>
  <c r="J26" i="4"/>
  <c r="D27" i="4"/>
  <c r="E27" i="4"/>
  <c r="F27" i="4"/>
  <c r="G27" i="4"/>
  <c r="H27" i="4"/>
  <c r="I27" i="4"/>
  <c r="J27" i="4"/>
  <c r="D28" i="4"/>
  <c r="E28" i="4"/>
  <c r="F28" i="4"/>
  <c r="G28" i="4"/>
  <c r="H28" i="4"/>
  <c r="I28" i="4"/>
  <c r="J28" i="4"/>
  <c r="D29" i="4"/>
  <c r="E29" i="4"/>
  <c r="F29" i="4"/>
  <c r="G29" i="4"/>
  <c r="H29" i="4"/>
  <c r="I29" i="4"/>
  <c r="J29" i="4"/>
  <c r="D30" i="4"/>
  <c r="E30" i="4"/>
  <c r="F30" i="4"/>
  <c r="G30" i="4"/>
  <c r="H30" i="4"/>
  <c r="I30" i="4"/>
  <c r="J30" i="4"/>
  <c r="D31" i="4"/>
  <c r="E31" i="4"/>
  <c r="F31" i="4"/>
  <c r="G31" i="4"/>
  <c r="H31" i="4"/>
  <c r="I31" i="4"/>
  <c r="J31" i="4"/>
  <c r="D32" i="4"/>
  <c r="E32" i="4"/>
  <c r="F32" i="4"/>
  <c r="G32" i="4"/>
  <c r="H32" i="4"/>
  <c r="I32" i="4"/>
  <c r="J32" i="4"/>
  <c r="D4" i="4"/>
  <c r="E4" i="4"/>
  <c r="F4" i="4"/>
  <c r="G4" i="4"/>
  <c r="H4" i="4"/>
  <c r="I4" i="4"/>
  <c r="J4" i="4"/>
  <c r="D5" i="4"/>
  <c r="E5" i="4"/>
  <c r="F5" i="4"/>
  <c r="G5" i="4"/>
  <c r="H5" i="4"/>
  <c r="I5" i="4"/>
  <c r="J5" i="4"/>
  <c r="D6" i="4"/>
  <c r="E6" i="4"/>
  <c r="F6" i="4"/>
  <c r="G6" i="4"/>
  <c r="H6" i="4"/>
  <c r="I6" i="4"/>
  <c r="J6" i="4"/>
  <c r="D7" i="4"/>
  <c r="E7" i="4"/>
  <c r="F7" i="4"/>
  <c r="G7" i="4"/>
  <c r="H7" i="4"/>
  <c r="I7" i="4"/>
  <c r="J7" i="4"/>
  <c r="D8" i="4"/>
  <c r="E8" i="4"/>
  <c r="F8" i="4"/>
  <c r="G8" i="4"/>
  <c r="H8" i="4"/>
  <c r="I8" i="4"/>
  <c r="J8" i="4"/>
  <c r="D9" i="4"/>
  <c r="E9" i="4"/>
  <c r="F9" i="4"/>
  <c r="G9" i="4"/>
  <c r="H9" i="4"/>
  <c r="I9" i="4"/>
  <c r="J9" i="4"/>
  <c r="D10" i="4"/>
  <c r="E10" i="4"/>
  <c r="F10" i="4"/>
  <c r="G10" i="4"/>
  <c r="H10" i="4"/>
  <c r="I10" i="4"/>
  <c r="J10" i="4"/>
  <c r="D11" i="4"/>
  <c r="E11" i="4"/>
  <c r="F11" i="4"/>
  <c r="G11" i="4"/>
  <c r="H11" i="4"/>
  <c r="I11" i="4"/>
  <c r="J11" i="4"/>
  <c r="D12" i="4"/>
  <c r="E12" i="4"/>
  <c r="F12" i="4"/>
  <c r="G12" i="4"/>
  <c r="H12" i="4"/>
  <c r="I12" i="4"/>
  <c r="J12" i="4"/>
  <c r="D13" i="4"/>
  <c r="E13" i="4"/>
  <c r="F13" i="4"/>
  <c r="G13" i="4"/>
  <c r="H13" i="4"/>
  <c r="I13" i="4"/>
  <c r="J13" i="4"/>
  <c r="D14" i="4"/>
  <c r="E14" i="4"/>
  <c r="F14" i="4"/>
  <c r="G14" i="4"/>
  <c r="H14" i="4"/>
  <c r="I14" i="4"/>
  <c r="J14" i="4"/>
  <c r="D15" i="4"/>
  <c r="E15" i="4"/>
  <c r="F15" i="4"/>
  <c r="G15" i="4"/>
  <c r="H15" i="4"/>
  <c r="I15" i="4"/>
  <c r="J15" i="4"/>
  <c r="D16" i="4"/>
  <c r="E16" i="4"/>
  <c r="F16" i="4"/>
  <c r="G16" i="4"/>
  <c r="H16" i="4"/>
  <c r="I16" i="4"/>
  <c r="J16" i="4"/>
  <c r="D17" i="4"/>
  <c r="E17" i="4"/>
  <c r="F17" i="4"/>
  <c r="G17" i="4"/>
  <c r="H17" i="4"/>
  <c r="I17" i="4"/>
  <c r="J17" i="4"/>
  <c r="D18" i="4"/>
  <c r="E18" i="4"/>
  <c r="F18" i="4"/>
  <c r="G18" i="4"/>
  <c r="H18" i="4"/>
  <c r="I18" i="4"/>
  <c r="J18" i="4"/>
  <c r="D19" i="4"/>
  <c r="E19" i="4"/>
  <c r="F19" i="4"/>
  <c r="G19" i="4"/>
  <c r="H19" i="4"/>
  <c r="I19" i="4"/>
  <c r="J19" i="4"/>
  <c r="D20" i="4"/>
  <c r="E20" i="4"/>
  <c r="F20" i="4"/>
  <c r="G20" i="4"/>
  <c r="H20" i="4"/>
  <c r="I20" i="4"/>
  <c r="J20" i="4"/>
  <c r="D21" i="4"/>
  <c r="E21" i="4"/>
  <c r="F21" i="4"/>
  <c r="G21" i="4"/>
  <c r="H21" i="4"/>
  <c r="I21" i="4"/>
  <c r="J21" i="4"/>
  <c r="J3" i="4"/>
  <c r="I3" i="4"/>
  <c r="H3" i="4"/>
  <c r="G3" i="4"/>
  <c r="F3" i="4"/>
  <c r="E3" i="4"/>
  <c r="D3" i="4"/>
  <c r="Q115" i="3" l="1"/>
  <c r="M115" i="3"/>
  <c r="AE115" i="3" s="1"/>
  <c r="O115" i="3" s="1"/>
  <c r="R115" i="3" s="1"/>
  <c r="Q114" i="3"/>
  <c r="M114" i="3"/>
  <c r="AE114" i="3" s="1"/>
  <c r="O114" i="3" s="1"/>
  <c r="R114" i="3" s="1"/>
  <c r="Q113" i="3"/>
  <c r="M113" i="3"/>
  <c r="AE113" i="3" s="1"/>
  <c r="O113" i="3" s="1"/>
  <c r="R113" i="3" s="1"/>
  <c r="Q112" i="3"/>
  <c r="M112" i="3"/>
  <c r="AE112" i="3" s="1"/>
  <c r="O112" i="3" s="1"/>
  <c r="R112" i="3" s="1"/>
  <c r="Q111" i="3"/>
  <c r="M111" i="3"/>
  <c r="AE111" i="3" s="1"/>
  <c r="O111" i="3" s="1"/>
  <c r="R111" i="3" s="1"/>
  <c r="Q110" i="3"/>
  <c r="M110" i="3"/>
  <c r="AE110" i="3" s="1"/>
  <c r="O110" i="3" s="1"/>
  <c r="R110" i="3" s="1"/>
  <c r="Q109" i="3"/>
  <c r="M109" i="3"/>
  <c r="AE109" i="3" s="1"/>
  <c r="O109" i="3" s="1"/>
  <c r="R109" i="3" s="1"/>
  <c r="Q108" i="3"/>
  <c r="M108" i="3"/>
  <c r="AE108" i="3" s="1"/>
  <c r="O108" i="3" s="1"/>
  <c r="R108" i="3" s="1"/>
  <c r="AE107" i="3"/>
  <c r="O107" i="3" s="1"/>
  <c r="R107" i="3" s="1"/>
  <c r="Q107" i="3"/>
  <c r="M107" i="3"/>
  <c r="Q106" i="3"/>
  <c r="Q116" i="3" s="1"/>
  <c r="M106" i="3"/>
  <c r="AE106" i="3" s="1"/>
  <c r="O106" i="3" s="1"/>
  <c r="Q91" i="3"/>
  <c r="M91" i="3"/>
  <c r="AE91" i="3" s="1"/>
  <c r="O91" i="3" s="1"/>
  <c r="R91" i="3" s="1"/>
  <c r="Q90" i="3"/>
  <c r="M90" i="3"/>
  <c r="AE90" i="3" s="1"/>
  <c r="O90" i="3" s="1"/>
  <c r="R90" i="3" s="1"/>
  <c r="Q89" i="3"/>
  <c r="M89" i="3"/>
  <c r="AE89" i="3" s="1"/>
  <c r="O89" i="3" s="1"/>
  <c r="R89" i="3" s="1"/>
  <c r="Q88" i="3"/>
  <c r="M88" i="3"/>
  <c r="AE88" i="3" s="1"/>
  <c r="O88" i="3" s="1"/>
  <c r="R88" i="3" s="1"/>
  <c r="Q87" i="3"/>
  <c r="M87" i="3"/>
  <c r="AE87" i="3" s="1"/>
  <c r="O87" i="3" s="1"/>
  <c r="R87" i="3" s="1"/>
  <c r="Q86" i="3"/>
  <c r="M86" i="3"/>
  <c r="AE86" i="3" s="1"/>
  <c r="O86" i="3" s="1"/>
  <c r="R86" i="3" s="1"/>
  <c r="Q85" i="3"/>
  <c r="M85" i="3"/>
  <c r="AE85" i="3" s="1"/>
  <c r="O85" i="3" s="1"/>
  <c r="R85" i="3" s="1"/>
  <c r="Q84" i="3"/>
  <c r="M84" i="3"/>
  <c r="AE84" i="3" s="1"/>
  <c r="O84" i="3" s="1"/>
  <c r="R84" i="3" s="1"/>
  <c r="Q83" i="3"/>
  <c r="M83" i="3"/>
  <c r="AE83" i="3" s="1"/>
  <c r="O83" i="3" s="1"/>
  <c r="R83" i="3" s="1"/>
  <c r="Q82" i="3"/>
  <c r="Q92" i="3" s="1"/>
  <c r="M82" i="3"/>
  <c r="AE82" i="3" s="1"/>
  <c r="O82" i="3" s="1"/>
  <c r="Q67" i="3"/>
  <c r="M67" i="3"/>
  <c r="AE67" i="3" s="1"/>
  <c r="O67" i="3" s="1"/>
  <c r="R67" i="3" s="1"/>
  <c r="Q66" i="3"/>
  <c r="M66" i="3"/>
  <c r="AE66" i="3" s="1"/>
  <c r="O66" i="3" s="1"/>
  <c r="R66" i="3" s="1"/>
  <c r="Q65" i="3"/>
  <c r="M65" i="3"/>
  <c r="AE65" i="3" s="1"/>
  <c r="O65" i="3" s="1"/>
  <c r="R65" i="3" s="1"/>
  <c r="Q64" i="3"/>
  <c r="M64" i="3"/>
  <c r="AE64" i="3" s="1"/>
  <c r="O64" i="3" s="1"/>
  <c r="R64" i="3" s="1"/>
  <c r="Q63" i="3"/>
  <c r="M63" i="3"/>
  <c r="AE63" i="3" s="1"/>
  <c r="O63" i="3" s="1"/>
  <c r="R63" i="3" s="1"/>
  <c r="Q62" i="3"/>
  <c r="M62" i="3"/>
  <c r="AE62" i="3" s="1"/>
  <c r="O62" i="3" s="1"/>
  <c r="R62" i="3" s="1"/>
  <c r="Q61" i="3"/>
  <c r="M61" i="3"/>
  <c r="AE61" i="3" s="1"/>
  <c r="O61" i="3" s="1"/>
  <c r="R61" i="3" s="1"/>
  <c r="Q60" i="3"/>
  <c r="M60" i="3"/>
  <c r="AE60" i="3" s="1"/>
  <c r="O60" i="3" s="1"/>
  <c r="R60" i="3" s="1"/>
  <c r="Q59" i="3"/>
  <c r="Q68" i="3" s="1"/>
  <c r="M59" i="3"/>
  <c r="AE59" i="3" s="1"/>
  <c r="O59" i="3" s="1"/>
  <c r="R59" i="3" s="1"/>
  <c r="Q58" i="3"/>
  <c r="M58" i="3"/>
  <c r="AE58" i="3" s="1"/>
  <c r="O58" i="3" s="1"/>
  <c r="Q43" i="3"/>
  <c r="M43" i="3"/>
  <c r="AE43" i="3" s="1"/>
  <c r="O43" i="3" s="1"/>
  <c r="R43" i="3" s="1"/>
  <c r="Q42" i="3"/>
  <c r="M42" i="3"/>
  <c r="AE42" i="3" s="1"/>
  <c r="O42" i="3" s="1"/>
  <c r="R42" i="3" s="1"/>
  <c r="Q41" i="3"/>
  <c r="M41" i="3"/>
  <c r="AE41" i="3" s="1"/>
  <c r="O41" i="3" s="1"/>
  <c r="R41" i="3" s="1"/>
  <c r="Q40" i="3"/>
  <c r="M40" i="3"/>
  <c r="AE40" i="3" s="1"/>
  <c r="O40" i="3" s="1"/>
  <c r="R40" i="3" s="1"/>
  <c r="Q39" i="3"/>
  <c r="M39" i="3"/>
  <c r="AE39" i="3" s="1"/>
  <c r="O39" i="3" s="1"/>
  <c r="R39" i="3" s="1"/>
  <c r="Q38" i="3"/>
  <c r="M38" i="3"/>
  <c r="AE38" i="3" s="1"/>
  <c r="O38" i="3" s="1"/>
  <c r="R38" i="3" s="1"/>
  <c r="Q37" i="3"/>
  <c r="M37" i="3"/>
  <c r="AE37" i="3" s="1"/>
  <c r="O37" i="3" s="1"/>
  <c r="R37" i="3" s="1"/>
  <c r="Q36" i="3"/>
  <c r="M36" i="3"/>
  <c r="AE36" i="3" s="1"/>
  <c r="O36" i="3" s="1"/>
  <c r="R36" i="3" s="1"/>
  <c r="Q35" i="3"/>
  <c r="M35" i="3"/>
  <c r="AE35" i="3" s="1"/>
  <c r="O35" i="3" s="1"/>
  <c r="R35" i="3" s="1"/>
  <c r="Q34" i="3"/>
  <c r="Q44" i="3" s="1"/>
  <c r="M34" i="3"/>
  <c r="AE34" i="3" s="1"/>
  <c r="O34" i="3" s="1"/>
  <c r="Q19" i="3"/>
  <c r="M19" i="3"/>
  <c r="AE19" i="3" s="1"/>
  <c r="O19" i="3" s="1"/>
  <c r="R19" i="3" s="1"/>
  <c r="Q18" i="3"/>
  <c r="M18" i="3"/>
  <c r="AE18" i="3" s="1"/>
  <c r="O18" i="3" s="1"/>
  <c r="R18" i="3" s="1"/>
  <c r="Q17" i="3"/>
  <c r="M17" i="3"/>
  <c r="AE17" i="3" s="1"/>
  <c r="O17" i="3" s="1"/>
  <c r="R17" i="3" s="1"/>
  <c r="Q16" i="3"/>
  <c r="M16" i="3"/>
  <c r="AE16" i="3" s="1"/>
  <c r="O16" i="3" s="1"/>
  <c r="R16" i="3" s="1"/>
  <c r="Q15" i="3"/>
  <c r="M15" i="3"/>
  <c r="AE15" i="3" s="1"/>
  <c r="O15" i="3" s="1"/>
  <c r="R15" i="3" s="1"/>
  <c r="Q14" i="3"/>
  <c r="M14" i="3"/>
  <c r="AE14" i="3" s="1"/>
  <c r="O14" i="3" s="1"/>
  <c r="R14" i="3" s="1"/>
  <c r="Q13" i="3"/>
  <c r="M13" i="3"/>
  <c r="AE13" i="3" s="1"/>
  <c r="O13" i="3" s="1"/>
  <c r="R13" i="3" s="1"/>
  <c r="Q12" i="3"/>
  <c r="M12" i="3"/>
  <c r="AE12" i="3" s="1"/>
  <c r="O12" i="3" s="1"/>
  <c r="R12" i="3" s="1"/>
  <c r="Q11" i="3"/>
  <c r="Q20" i="3" s="1"/>
  <c r="M11" i="3"/>
  <c r="AE11" i="3" s="1"/>
  <c r="O11" i="3" s="1"/>
  <c r="R11" i="3" s="1"/>
  <c r="Q10" i="3"/>
  <c r="M10" i="3"/>
  <c r="AE10" i="3" s="1"/>
  <c r="O10" i="3" s="1"/>
  <c r="Q34" i="1"/>
  <c r="M34" i="1"/>
  <c r="AE34" i="1" s="1"/>
  <c r="O34" i="1" s="1"/>
  <c r="R34" i="1" s="1"/>
  <c r="O43" i="1"/>
  <c r="O42" i="1"/>
  <c r="O41" i="1"/>
  <c r="O40" i="1"/>
  <c r="O39" i="1"/>
  <c r="O38" i="1"/>
  <c r="O37" i="1"/>
  <c r="O36" i="1"/>
  <c r="O35" i="1"/>
  <c r="O67" i="1"/>
  <c r="R67" i="1" s="1"/>
  <c r="O66" i="1"/>
  <c r="O65" i="1"/>
  <c r="O64" i="1"/>
  <c r="O63" i="1"/>
  <c r="R63" i="1" s="1"/>
  <c r="O62" i="1"/>
  <c r="O61" i="1"/>
  <c r="O60" i="1"/>
  <c r="O59" i="1"/>
  <c r="R59" i="1" s="1"/>
  <c r="O91" i="1"/>
  <c r="O90" i="1"/>
  <c r="O89" i="1"/>
  <c r="O88" i="1"/>
  <c r="O87" i="1"/>
  <c r="O86" i="1"/>
  <c r="O85" i="1"/>
  <c r="O84" i="1"/>
  <c r="O83" i="1"/>
  <c r="O115" i="1"/>
  <c r="O114" i="1"/>
  <c r="O113" i="1"/>
  <c r="R113" i="1" s="1"/>
  <c r="O112" i="1"/>
  <c r="O111" i="1"/>
  <c r="O110" i="1"/>
  <c r="O109" i="1"/>
  <c r="O108" i="1"/>
  <c r="O107" i="1"/>
  <c r="O106" i="1"/>
  <c r="O82" i="1"/>
  <c r="O58" i="1"/>
  <c r="AE115" i="1"/>
  <c r="AE114" i="1"/>
  <c r="AE113" i="1"/>
  <c r="AE112" i="1"/>
  <c r="R112" i="1" s="1"/>
  <c r="AE111" i="1"/>
  <c r="AE110" i="1"/>
  <c r="AE109" i="1"/>
  <c r="AE108" i="1"/>
  <c r="R108" i="1" s="1"/>
  <c r="AE107" i="1"/>
  <c r="AE106" i="1"/>
  <c r="AE91" i="1"/>
  <c r="AE90" i="1"/>
  <c r="AE89" i="1"/>
  <c r="AE88" i="1"/>
  <c r="AE87" i="1"/>
  <c r="AE86" i="1"/>
  <c r="AE85" i="1"/>
  <c r="AE84" i="1"/>
  <c r="AE83" i="1"/>
  <c r="AE82" i="1"/>
  <c r="AE67" i="1"/>
  <c r="AE66" i="1"/>
  <c r="AE65" i="1"/>
  <c r="AE64" i="1"/>
  <c r="AE63" i="1"/>
  <c r="AE62" i="1"/>
  <c r="AE61" i="1"/>
  <c r="AE60" i="1"/>
  <c r="AE59" i="1"/>
  <c r="AE58" i="1"/>
  <c r="AE43" i="1"/>
  <c r="AE42" i="1"/>
  <c r="AE41" i="1"/>
  <c r="AE40" i="1"/>
  <c r="AE39" i="1"/>
  <c r="AE38" i="1"/>
  <c r="AE37" i="1"/>
  <c r="AE36" i="1"/>
  <c r="AE35" i="1"/>
  <c r="Q115" i="1"/>
  <c r="M115" i="1"/>
  <c r="Q114" i="1"/>
  <c r="M114" i="1"/>
  <c r="Q113" i="1"/>
  <c r="M113" i="1"/>
  <c r="Q112" i="1"/>
  <c r="M112" i="1"/>
  <c r="Q111" i="1"/>
  <c r="R111" i="1"/>
  <c r="M111" i="1"/>
  <c r="Q110" i="1"/>
  <c r="M110" i="1"/>
  <c r="Q109" i="1"/>
  <c r="R109" i="1"/>
  <c r="M109" i="1"/>
  <c r="Q108" i="1"/>
  <c r="M108" i="1"/>
  <c r="Q107" i="1"/>
  <c r="R107" i="1"/>
  <c r="M107" i="1"/>
  <c r="Q106" i="1"/>
  <c r="Q116" i="1" s="1"/>
  <c r="M106" i="1"/>
  <c r="Q91" i="1"/>
  <c r="R91" i="1" s="1"/>
  <c r="M91" i="1"/>
  <c r="Q90" i="1"/>
  <c r="M90" i="1"/>
  <c r="Q89" i="1"/>
  <c r="M89" i="1"/>
  <c r="Q88" i="1"/>
  <c r="M88" i="1"/>
  <c r="Q87" i="1"/>
  <c r="M87" i="1"/>
  <c r="Q86" i="1"/>
  <c r="M86" i="1"/>
  <c r="Q85" i="1"/>
  <c r="M85" i="1"/>
  <c r="Q84" i="1"/>
  <c r="M84" i="1"/>
  <c r="Q83" i="1"/>
  <c r="M83" i="1"/>
  <c r="Q82" i="1"/>
  <c r="M82" i="1"/>
  <c r="Q67" i="1"/>
  <c r="M67" i="1"/>
  <c r="Q66" i="1"/>
  <c r="M66" i="1"/>
  <c r="Q65" i="1"/>
  <c r="R65" i="1"/>
  <c r="M65" i="1"/>
  <c r="Q64" i="1"/>
  <c r="M64" i="1"/>
  <c r="Q63" i="1"/>
  <c r="M63" i="1"/>
  <c r="Q62" i="1"/>
  <c r="M62" i="1"/>
  <c r="Q61" i="1"/>
  <c r="R61" i="1"/>
  <c r="M61" i="1"/>
  <c r="Q60" i="1"/>
  <c r="M60" i="1"/>
  <c r="Q59" i="1"/>
  <c r="M59" i="1"/>
  <c r="Q58" i="1"/>
  <c r="Q68" i="1" s="1"/>
  <c r="M58" i="1"/>
  <c r="Q43" i="1"/>
  <c r="R43" i="1"/>
  <c r="M43" i="1"/>
  <c r="Q42" i="1"/>
  <c r="R42" i="1"/>
  <c r="M42" i="1"/>
  <c r="Q41" i="1"/>
  <c r="R41" i="1"/>
  <c r="M41" i="1"/>
  <c r="Q40" i="1"/>
  <c r="M40" i="1"/>
  <c r="Q39" i="1"/>
  <c r="R39" i="1"/>
  <c r="M39" i="1"/>
  <c r="Q38" i="1"/>
  <c r="R38" i="1"/>
  <c r="M38" i="1"/>
  <c r="Q37" i="1"/>
  <c r="R37" i="1"/>
  <c r="M37" i="1"/>
  <c r="Q36" i="1"/>
  <c r="M36" i="1"/>
  <c r="Q35" i="1"/>
  <c r="R35" i="1"/>
  <c r="M35" i="1"/>
  <c r="R10" i="3" l="1"/>
  <c r="R20" i="3" s="1"/>
  <c r="O20" i="3"/>
  <c r="R34" i="3"/>
  <c r="R44" i="3" s="1"/>
  <c r="O44" i="3"/>
  <c r="O68" i="3"/>
  <c r="R58" i="3"/>
  <c r="R68" i="3" s="1"/>
  <c r="O92" i="3"/>
  <c r="R82" i="3"/>
  <c r="R92" i="3" s="1"/>
  <c r="R106" i="3"/>
  <c r="R116" i="3" s="1"/>
  <c r="O116" i="3"/>
  <c r="R60" i="1"/>
  <c r="R64" i="1"/>
  <c r="R90" i="1"/>
  <c r="R89" i="1"/>
  <c r="R84" i="1"/>
  <c r="R88" i="1"/>
  <c r="R83" i="1"/>
  <c r="Q92" i="1"/>
  <c r="R86" i="1"/>
  <c r="R115" i="1"/>
  <c r="O116" i="1"/>
  <c r="O92" i="1"/>
  <c r="R87" i="1"/>
  <c r="R36" i="1"/>
  <c r="R40" i="1"/>
  <c r="O68" i="1"/>
  <c r="R62" i="1"/>
  <c r="R66" i="1"/>
  <c r="R85" i="1"/>
  <c r="R106" i="1"/>
  <c r="R110" i="1"/>
  <c r="R114" i="1"/>
  <c r="R82" i="1"/>
  <c r="R58" i="1"/>
  <c r="O44" i="1"/>
  <c r="Q44" i="1"/>
  <c r="Q11" i="1"/>
  <c r="M11" i="1"/>
  <c r="Q10" i="1"/>
  <c r="M10" i="1"/>
  <c r="Q19" i="2"/>
  <c r="M19" i="2"/>
  <c r="AE19" i="2" s="1"/>
  <c r="O19" i="2" s="1"/>
  <c r="R19" i="2" s="1"/>
  <c r="Q18" i="2"/>
  <c r="M18" i="2"/>
  <c r="AE18" i="2" s="1"/>
  <c r="O18" i="2" s="1"/>
  <c r="R18" i="2" s="1"/>
  <c r="Q17" i="2"/>
  <c r="M17" i="2"/>
  <c r="AE17" i="2" s="1"/>
  <c r="O17" i="2" s="1"/>
  <c r="R17" i="2" s="1"/>
  <c r="Q16" i="2"/>
  <c r="M16" i="2"/>
  <c r="AE16" i="2" s="1"/>
  <c r="O16" i="2" s="1"/>
  <c r="R16" i="2" s="1"/>
  <c r="Q15" i="2"/>
  <c r="M15" i="2"/>
  <c r="AE15" i="2" s="1"/>
  <c r="O15" i="2" s="1"/>
  <c r="R15" i="2" s="1"/>
  <c r="Q14" i="2"/>
  <c r="M14" i="2"/>
  <c r="AE14" i="2" s="1"/>
  <c r="O14" i="2" s="1"/>
  <c r="R14" i="2" s="1"/>
  <c r="Q13" i="2"/>
  <c r="M13" i="2"/>
  <c r="AE13" i="2" s="1"/>
  <c r="O13" i="2" s="1"/>
  <c r="Q12" i="2"/>
  <c r="M12" i="2"/>
  <c r="AE12" i="2" s="1"/>
  <c r="O12" i="2" s="1"/>
  <c r="Q11" i="2"/>
  <c r="M11" i="2"/>
  <c r="AE11" i="2" s="1"/>
  <c r="O11" i="2" s="1"/>
  <c r="R11" i="2" s="1"/>
  <c r="Q10" i="2"/>
  <c r="M10" i="2"/>
  <c r="AE10" i="2" s="1"/>
  <c r="O10" i="2" s="1"/>
  <c r="Q15" i="1"/>
  <c r="M15" i="1"/>
  <c r="Q12" i="1"/>
  <c r="M12" i="1"/>
  <c r="R12" i="2" l="1"/>
  <c r="Q20" i="2"/>
  <c r="R13" i="2"/>
  <c r="R68" i="1"/>
  <c r="R116" i="1"/>
  <c r="R92" i="1"/>
  <c r="R44" i="1"/>
  <c r="R10" i="2"/>
  <c r="O20" i="2"/>
  <c r="Q19" i="1"/>
  <c r="Q18" i="1"/>
  <c r="Q17" i="1"/>
  <c r="Q16" i="1"/>
  <c r="Q14" i="1"/>
  <c r="Q13" i="1"/>
  <c r="R20" i="2" l="1"/>
  <c r="Q20" i="1"/>
  <c r="M13" i="1"/>
  <c r="AE13" i="1" l="1"/>
  <c r="O13" i="1" s="1"/>
  <c r="R13" i="1" s="1"/>
  <c r="AE10" i="1" l="1"/>
  <c r="O10" i="1" s="1"/>
  <c r="R10" i="1" s="1"/>
  <c r="M14" i="1"/>
  <c r="AE14" i="1" s="1"/>
  <c r="O14" i="1" s="1"/>
  <c r="R14" i="1" s="1"/>
  <c r="M19" i="1"/>
  <c r="AE19" i="1" s="1"/>
  <c r="O19" i="1" s="1"/>
  <c r="R19" i="1" s="1"/>
  <c r="M18" i="1"/>
  <c r="AE18" i="1" s="1"/>
  <c r="O18" i="1" s="1"/>
  <c r="R18" i="1" s="1"/>
  <c r="M17" i="1"/>
  <c r="AE17" i="1" s="1"/>
  <c r="O17" i="1" s="1"/>
  <c r="R17" i="1" s="1"/>
  <c r="M16" i="1"/>
  <c r="AE16" i="1" s="1"/>
  <c r="O16" i="1" s="1"/>
  <c r="R16" i="1" s="1"/>
  <c r="AE15" i="1"/>
  <c r="O15" i="1" s="1"/>
  <c r="R15" i="1" s="1"/>
  <c r="AE12" i="1"/>
  <c r="O12" i="1" s="1"/>
  <c r="R12" i="1" s="1"/>
  <c r="AE11" i="1"/>
  <c r="O11" i="1" s="1"/>
  <c r="R11" i="1" s="1"/>
  <c r="R20" i="1" l="1"/>
  <c r="O20" i="1"/>
</calcChain>
</file>

<file path=xl/sharedStrings.xml><?xml version="1.0" encoding="utf-8"?>
<sst xmlns="http://schemas.openxmlformats.org/spreadsheetml/2006/main" count="1070" uniqueCount="174">
  <si>
    <t>出役表兼領収書</t>
    <rPh sb="0" eb="1">
      <t>シュツ</t>
    </rPh>
    <rPh sb="1" eb="2">
      <t>エキ</t>
    </rPh>
    <rPh sb="2" eb="3">
      <t>ヒョウ</t>
    </rPh>
    <rPh sb="3" eb="4">
      <t>ケン</t>
    </rPh>
    <rPh sb="4" eb="6">
      <t>リョウシュウ</t>
    </rPh>
    <rPh sb="6" eb="7">
      <t>ショ</t>
    </rPh>
    <phoneticPr fontId="1"/>
  </si>
  <si>
    <t>　</t>
    <phoneticPr fontId="1"/>
  </si>
  <si>
    <t>活動時間</t>
    <rPh sb="0" eb="2">
      <t>カツドウ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</si>
  <si>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</si>
  <si>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</si>
  <si>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</si>
  <si>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実活動時間</t>
    <rPh sb="0" eb="1">
      <t>ジツ</t>
    </rPh>
    <rPh sb="1" eb="3">
      <t>カツドウ</t>
    </rPh>
    <rPh sb="3" eb="5">
      <t>ジカン</t>
    </rPh>
    <phoneticPr fontId="1"/>
  </si>
  <si>
    <t>合計（円）</t>
    <rPh sb="0" eb="2">
      <t>ゴウケイ</t>
    </rPh>
    <rPh sb="3" eb="4">
      <t>エン</t>
    </rPh>
    <phoneticPr fontId="1"/>
  </si>
  <si>
    <t>活　動　日</t>
    <rPh sb="0" eb="1">
      <t>カツ</t>
    </rPh>
    <rPh sb="2" eb="3">
      <t>ドウ</t>
    </rPh>
    <rPh sb="4" eb="5">
      <t>ヒ</t>
    </rPh>
    <phoneticPr fontId="1"/>
  </si>
  <si>
    <t>保全会名</t>
    <rPh sb="0" eb="2">
      <t>ホゼン</t>
    </rPh>
    <rPh sb="2" eb="3">
      <t>カイ</t>
    </rPh>
    <rPh sb="3" eb="4">
      <t>メイ</t>
    </rPh>
    <phoneticPr fontId="1"/>
  </si>
  <si>
    <t>会長名</t>
    <rPh sb="0" eb="2">
      <t>カイチョウ</t>
    </rPh>
    <rPh sb="2" eb="3">
      <t>メイ</t>
    </rPh>
    <phoneticPr fontId="1"/>
  </si>
  <si>
    <t xml:space="preserve"> </t>
    <phoneticPr fontId="1"/>
  </si>
  <si>
    <t>輪之内資源保全会</t>
    <rPh sb="0" eb="3">
      <t>ワノウチ</t>
    </rPh>
    <rPh sb="3" eb="5">
      <t>シゲン</t>
    </rPh>
    <rPh sb="5" eb="7">
      <t>ホゼン</t>
    </rPh>
    <rPh sb="7" eb="8">
      <t>カイ</t>
    </rPh>
    <phoneticPr fontId="1"/>
  </si>
  <si>
    <t>機械等賃料（@　　）</t>
    <rPh sb="0" eb="2">
      <t>キカイ</t>
    </rPh>
    <rPh sb="2" eb="3">
      <t>トウ</t>
    </rPh>
    <rPh sb="3" eb="5">
      <t>チンリョウ</t>
    </rPh>
    <phoneticPr fontId="1"/>
  </si>
  <si>
    <t>合　　　　　　　　　　計</t>
    <rPh sb="0" eb="1">
      <t>ゴウ</t>
    </rPh>
    <rPh sb="11" eb="12">
      <t>ケイ</t>
    </rPh>
    <phoneticPr fontId="1"/>
  </si>
  <si>
    <t>㊞</t>
    <phoneticPr fontId="1"/>
  </si>
  <si>
    <t>氏　　　名</t>
    <rPh sb="0" eb="1">
      <t>ウジ</t>
    </rPh>
    <rPh sb="4" eb="5">
      <t>ナ</t>
    </rPh>
    <phoneticPr fontId="1"/>
  </si>
  <si>
    <t>住　　　　所</t>
    <rPh sb="0" eb="1">
      <t>ジュウ</t>
    </rPh>
    <rPh sb="5" eb="6">
      <t>ショ</t>
    </rPh>
    <phoneticPr fontId="1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</si>
  <si>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</si>
  <si>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署 　名</t>
    <rPh sb="0" eb="1">
      <t>ショ</t>
    </rPh>
    <rPh sb="3" eb="4">
      <t>ナ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</si>
  <si>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</si>
  <si>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</si>
  <si>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時刻</t>
    <rPh sb="0" eb="2">
      <t>ジコク</t>
    </rPh>
    <phoneticPr fontId="1"/>
  </si>
  <si>
    <t>単価</t>
    <rPh sb="0" eb="2">
      <t>タンカ</t>
    </rPh>
    <phoneticPr fontId="1"/>
  </si>
  <si>
    <t>人夫賃</t>
    <rPh sb="0" eb="1">
      <t>ニン</t>
    </rPh>
    <rPh sb="1" eb="2">
      <t>フ</t>
    </rPh>
    <rPh sb="2" eb="3">
      <t>チン</t>
    </rPh>
    <phoneticPr fontId="1"/>
  </si>
  <si>
    <t>機械等賃料</t>
    <rPh sb="0" eb="2">
      <t>キカイ</t>
    </rPh>
    <rPh sb="2" eb="3">
      <t>ナド</t>
    </rPh>
    <rPh sb="3" eb="5">
      <t>チンリョウ</t>
    </rPh>
    <phoneticPr fontId="1"/>
  </si>
  <si>
    <t>　</t>
    <phoneticPr fontId="1"/>
  </si>
  <si>
    <t>円以内</t>
  </si>
  <si>
    <t>草刈機</t>
  </si>
  <si>
    <t>（1回）</t>
  </si>
  <si>
    <t>小型自走草刈機</t>
  </si>
  <si>
    <t>トラクター付草刈機</t>
  </si>
  <si>
    <t>トラック（軽四も含む）</t>
  </si>
  <si>
    <t>トラックダンプ(軽）</t>
  </si>
  <si>
    <t>ダンプ(2t)</t>
  </si>
  <si>
    <t>掘削機（0.1型）</t>
  </si>
  <si>
    <t>掘削機（0.3型）</t>
  </si>
  <si>
    <t>種類</t>
    <rPh sb="0" eb="2">
      <t>シュルイ</t>
    </rPh>
    <phoneticPr fontId="1"/>
  </si>
  <si>
    <t>賃料</t>
    <rPh sb="0" eb="2">
      <t>チンリョウ</t>
    </rPh>
    <phoneticPr fontId="1"/>
  </si>
  <si>
    <t>換算</t>
    <rPh sb="0" eb="2">
      <t>カンサン</t>
    </rPh>
    <phoneticPr fontId="1"/>
  </si>
  <si>
    <t xml:space="preserve"> </t>
    <phoneticPr fontId="1"/>
  </si>
  <si>
    <t>人夫賃（@）</t>
    <rPh sb="0" eb="1">
      <t>ニン</t>
    </rPh>
    <rPh sb="1" eb="2">
      <t>フ</t>
    </rPh>
    <rPh sb="2" eb="3">
      <t>チン</t>
    </rPh>
    <phoneticPr fontId="1"/>
  </si>
  <si>
    <t>☆　活動された方が自署してください。</t>
    <rPh sb="2" eb="4">
      <t>カツドウ</t>
    </rPh>
    <rPh sb="7" eb="8">
      <t>カタ</t>
    </rPh>
    <rPh sb="9" eb="11">
      <t>ジショ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</si>
  <si>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</si>
  <si>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</si>
  <si>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</si>
  <si>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  <rPh sb="0" eb="1">
      <t>ヒ</t>
    </rPh>
    <phoneticPr fontId="1"/>
  </si>
  <si>
    <t>活動内容</t>
    <rPh sb="0" eb="2">
      <t>カツドウ</t>
    </rPh>
    <rPh sb="2" eb="4">
      <t>ナイヨウ</t>
    </rPh>
    <phoneticPr fontId="1"/>
  </si>
  <si>
    <t>保全会名</t>
    <rPh sb="0" eb="2">
      <t>ホゼン</t>
    </rPh>
    <rPh sb="2" eb="3">
      <t>カイ</t>
    </rPh>
    <rPh sb="3" eb="4">
      <t>メイ</t>
    </rPh>
    <phoneticPr fontId="1"/>
  </si>
  <si>
    <t>福束新田資源保全会</t>
    <rPh sb="0" eb="1">
      <t>フク</t>
    </rPh>
    <rPh sb="1" eb="2">
      <t>ツカ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</si>
  <si>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中郷新田資源保全会</t>
    <rPh sb="0" eb="1">
      <t>ナカ</t>
    </rPh>
    <rPh sb="1" eb="2">
      <t>ゴウ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</si>
  <si>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　</t>
    <phoneticPr fontId="1"/>
  </si>
  <si>
    <t>藻池新田資源保全会</t>
    <rPh sb="0" eb="1">
      <t>モ</t>
    </rPh>
    <rPh sb="1" eb="2">
      <t>イケ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</si>
  <si>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海松新田資源保全会</t>
    <rPh sb="0" eb="1">
      <t>ウミ</t>
    </rPh>
    <rPh sb="1" eb="2">
      <t>マツ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</si>
  <si>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大吉新田資源保全会</t>
    <rPh sb="0" eb="2">
      <t>オオヨシ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</si>
  <si>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松内資源保全会</t>
    <rPh sb="0" eb="1">
      <t>マツ</t>
    </rPh>
    <rPh sb="1" eb="2">
      <t>ウチ</t>
    </rPh>
    <rPh sb="2" eb="4">
      <t>シゲン</t>
    </rPh>
    <rPh sb="4" eb="6">
      <t>ホゼン</t>
    </rPh>
    <rPh sb="6" eb="7">
      <t>カイ</t>
    </rPh>
    <phoneticPr fontId="1"/>
  </si>
  <si>
    <t>下大榑資源保全会</t>
    <rPh sb="0" eb="1">
      <t>シモ</t>
    </rPh>
    <rPh sb="1" eb="2">
      <t>オオ</t>
    </rPh>
    <rPh sb="2" eb="3">
      <t>クレ</t>
    </rPh>
    <rPh sb="3" eb="5">
      <t>シゲン</t>
    </rPh>
    <rPh sb="5" eb="6">
      <t>ホ</t>
    </rPh>
    <rPh sb="6" eb="7">
      <t>ゼン</t>
    </rPh>
    <rPh sb="7" eb="8">
      <t>カイ</t>
    </rPh>
    <phoneticPr fontId="1"/>
  </si>
  <si>
    <t>下大榑新田資源保全会</t>
    <rPh sb="0" eb="1">
      <t>シモ</t>
    </rPh>
    <rPh sb="1" eb="2">
      <t>オオ</t>
    </rPh>
    <rPh sb="2" eb="3">
      <t>クレ</t>
    </rPh>
    <rPh sb="3" eb="5">
      <t>シンデン</t>
    </rPh>
    <rPh sb="5" eb="7">
      <t>シゲン</t>
    </rPh>
    <rPh sb="7" eb="8">
      <t>ホ</t>
    </rPh>
    <rPh sb="8" eb="9">
      <t>ゼン</t>
    </rPh>
    <rPh sb="9" eb="10">
      <t>カイ</t>
    </rPh>
    <phoneticPr fontId="1"/>
  </si>
  <si>
    <t>中郷資源保全会</t>
    <rPh sb="0" eb="1">
      <t>ナカ</t>
    </rPh>
    <rPh sb="1" eb="2">
      <t>ゴウ</t>
    </rPh>
    <rPh sb="2" eb="4">
      <t>シゲン</t>
    </rPh>
    <rPh sb="4" eb="6">
      <t>ホゼン</t>
    </rPh>
    <rPh sb="6" eb="7">
      <t>カイ</t>
    </rPh>
    <phoneticPr fontId="1"/>
  </si>
  <si>
    <t>里資源保全会</t>
    <rPh sb="0" eb="1">
      <t>サト</t>
    </rPh>
    <rPh sb="1" eb="3">
      <t>シゲン</t>
    </rPh>
    <rPh sb="3" eb="5">
      <t>ホゼン</t>
    </rPh>
    <rPh sb="5" eb="6">
      <t>カイ</t>
    </rPh>
    <phoneticPr fontId="1"/>
  </si>
  <si>
    <t>南波資源保全会</t>
    <rPh sb="0" eb="2">
      <t>ナンバ</t>
    </rPh>
    <rPh sb="2" eb="4">
      <t>シゲン</t>
    </rPh>
    <rPh sb="4" eb="6">
      <t>ホゼン</t>
    </rPh>
    <rPh sb="6" eb="7">
      <t>カイ</t>
    </rPh>
    <phoneticPr fontId="1"/>
  </si>
  <si>
    <t>福束北部資源保全会</t>
    <rPh sb="0" eb="1">
      <t>フク</t>
    </rPh>
    <rPh sb="1" eb="2">
      <t>ツカ</t>
    </rPh>
    <rPh sb="2" eb="4">
      <t>ホクブ</t>
    </rPh>
    <phoneticPr fontId="1"/>
  </si>
  <si>
    <t>福束南部資源保全会</t>
    <rPh sb="0" eb="1">
      <t>フク</t>
    </rPh>
    <rPh sb="1" eb="2">
      <t>ツカ</t>
    </rPh>
    <rPh sb="2" eb="3">
      <t>ミナミ</t>
    </rPh>
    <rPh sb="4" eb="6">
      <t>シゲン</t>
    </rPh>
    <phoneticPr fontId="1"/>
  </si>
  <si>
    <t>塩喰資源保全会</t>
    <rPh sb="0" eb="2">
      <t>シオバミ</t>
    </rPh>
    <rPh sb="2" eb="4">
      <t>シゲン</t>
    </rPh>
    <rPh sb="4" eb="6">
      <t>ホゼン</t>
    </rPh>
    <rPh sb="6" eb="7">
      <t>カイ</t>
    </rPh>
    <phoneticPr fontId="1"/>
  </si>
  <si>
    <t>大藪西組資源保全会</t>
    <rPh sb="0" eb="2">
      <t>オオヤブ</t>
    </rPh>
    <rPh sb="2" eb="3">
      <t>ニシ</t>
    </rPh>
    <rPh sb="3" eb="4">
      <t>クミ</t>
    </rPh>
    <rPh sb="4" eb="6">
      <t>シゲン</t>
    </rPh>
    <rPh sb="6" eb="8">
      <t>ホゼン</t>
    </rPh>
    <rPh sb="8" eb="9">
      <t>カイ</t>
    </rPh>
    <phoneticPr fontId="1"/>
  </si>
  <si>
    <t>東大藪資源保全会</t>
    <rPh sb="0" eb="1">
      <t>ヒガシ</t>
    </rPh>
    <rPh sb="1" eb="3">
      <t>オオヤブ</t>
    </rPh>
    <rPh sb="3" eb="5">
      <t>シゲン</t>
    </rPh>
    <rPh sb="5" eb="7">
      <t>ホゼン</t>
    </rPh>
    <rPh sb="7" eb="8">
      <t>カイ</t>
    </rPh>
    <phoneticPr fontId="1"/>
  </si>
  <si>
    <t>楡俣北部資源保全会</t>
    <rPh sb="0" eb="2">
      <t>ニレマタ</t>
    </rPh>
    <rPh sb="2" eb="4">
      <t>ホクブ</t>
    </rPh>
    <rPh sb="4" eb="6">
      <t>シゲン</t>
    </rPh>
    <rPh sb="6" eb="8">
      <t>ホゼン</t>
    </rPh>
    <rPh sb="8" eb="9">
      <t>カイ</t>
    </rPh>
    <phoneticPr fontId="1"/>
  </si>
  <si>
    <t>楡俣新田資源保全会</t>
    <rPh sb="0" eb="2">
      <t>ニレマタ</t>
    </rPh>
    <rPh sb="2" eb="4">
      <t>シンデン</t>
    </rPh>
    <rPh sb="4" eb="6">
      <t>シゲン</t>
    </rPh>
    <rPh sb="6" eb="8">
      <t>ホゼン</t>
    </rPh>
    <rPh sb="8" eb="9">
      <t>カイ</t>
    </rPh>
    <phoneticPr fontId="1"/>
  </si>
  <si>
    <t>四郷北部資源保全会</t>
    <rPh sb="0" eb="2">
      <t>ヨゴウ</t>
    </rPh>
    <rPh sb="2" eb="4">
      <t>ホクブ</t>
    </rPh>
    <rPh sb="4" eb="6">
      <t>シゲン</t>
    </rPh>
    <rPh sb="6" eb="8">
      <t>ホゼン</t>
    </rPh>
    <rPh sb="8" eb="9">
      <t>カイ</t>
    </rPh>
    <phoneticPr fontId="1"/>
  </si>
  <si>
    <t>四郷南部資源保全会</t>
    <rPh sb="0" eb="2">
      <t>ヨゴウ</t>
    </rPh>
    <rPh sb="2" eb="3">
      <t>ミナミ</t>
    </rPh>
    <phoneticPr fontId="1"/>
  </si>
  <si>
    <t>本戸5Hプロジェクトチーム</t>
    <rPh sb="0" eb="1">
      <t>ホン</t>
    </rPh>
    <rPh sb="1" eb="2">
      <t>ト</t>
    </rPh>
    <phoneticPr fontId="1"/>
  </si>
  <si>
    <t>楡俣南部環境保全会</t>
    <rPh sb="0" eb="2">
      <t>ニレマタ</t>
    </rPh>
    <rPh sb="2" eb="3">
      <t>ミナミ</t>
    </rPh>
    <rPh sb="4" eb="6">
      <t>カンキョウ</t>
    </rPh>
    <rPh sb="6" eb="8">
      <t>ホゼン</t>
    </rPh>
    <rPh sb="8" eb="9">
      <t>カイ</t>
    </rPh>
    <phoneticPr fontId="1"/>
  </si>
  <si>
    <t>農道の草刈</t>
    <rPh sb="0" eb="2">
      <t>ノウドウ</t>
    </rPh>
    <rPh sb="3" eb="5">
      <t>クサカリ</t>
    </rPh>
    <phoneticPr fontId="1"/>
  </si>
  <si>
    <t>水路の草刈</t>
    <rPh sb="0" eb="2">
      <t>スイロ</t>
    </rPh>
    <rPh sb="3" eb="5">
      <t>クサカリ</t>
    </rPh>
    <phoneticPr fontId="1"/>
  </si>
  <si>
    <t>農道路肩の草刈</t>
    <rPh sb="0" eb="2">
      <t>ノウドウ</t>
    </rPh>
    <rPh sb="2" eb="4">
      <t>ロカタ</t>
    </rPh>
    <rPh sb="5" eb="7">
      <t>クサカリ</t>
    </rPh>
    <phoneticPr fontId="1"/>
  </si>
  <si>
    <t>畦畔の草刈</t>
    <rPh sb="0" eb="2">
      <t>ケイハン</t>
    </rPh>
    <rPh sb="3" eb="5">
      <t>クサカリ</t>
    </rPh>
    <phoneticPr fontId="1"/>
  </si>
  <si>
    <t>農用地の草刈</t>
    <rPh sb="0" eb="3">
      <t>ノウヨウチ</t>
    </rPh>
    <rPh sb="4" eb="6">
      <t>クサカリ</t>
    </rPh>
    <phoneticPr fontId="1"/>
  </si>
  <si>
    <t>農用地の田起こし</t>
    <rPh sb="0" eb="3">
      <t>ノウヨウチ</t>
    </rPh>
    <rPh sb="4" eb="5">
      <t>タ</t>
    </rPh>
    <rPh sb="5" eb="6">
      <t>オ</t>
    </rPh>
    <phoneticPr fontId="1"/>
  </si>
  <si>
    <t>川の草刈</t>
    <rPh sb="0" eb="1">
      <t>カワ</t>
    </rPh>
    <rPh sb="2" eb="4">
      <t>クサカリ</t>
    </rPh>
    <phoneticPr fontId="1"/>
  </si>
  <si>
    <t>江の草刈</t>
    <rPh sb="0" eb="1">
      <t>エ</t>
    </rPh>
    <rPh sb="2" eb="4">
      <t>クサカリ</t>
    </rPh>
    <phoneticPr fontId="1"/>
  </si>
  <si>
    <t>花壇作り</t>
    <rPh sb="0" eb="2">
      <t>カダン</t>
    </rPh>
    <rPh sb="2" eb="3">
      <t>ツク</t>
    </rPh>
    <phoneticPr fontId="1"/>
  </si>
  <si>
    <t>植栽作業</t>
    <rPh sb="0" eb="2">
      <t>ショクサイ</t>
    </rPh>
    <rPh sb="2" eb="4">
      <t>サギョウ</t>
    </rPh>
    <phoneticPr fontId="1"/>
  </si>
  <si>
    <t>プランター作り</t>
    <rPh sb="5" eb="6">
      <t>ツク</t>
    </rPh>
    <phoneticPr fontId="1"/>
  </si>
  <si>
    <t>ジャンボタニシの駆除</t>
    <rPh sb="8" eb="10">
      <t>クジョ</t>
    </rPh>
    <phoneticPr fontId="1"/>
  </si>
  <si>
    <t>水質調査</t>
    <rPh sb="0" eb="2">
      <t>スイシツ</t>
    </rPh>
    <rPh sb="2" eb="4">
      <t>チョウサ</t>
    </rPh>
    <phoneticPr fontId="1"/>
  </si>
  <si>
    <t>水路の泥上げ</t>
    <rPh sb="0" eb="2">
      <t>スイロ</t>
    </rPh>
    <rPh sb="3" eb="4">
      <t>ドロ</t>
    </rPh>
    <rPh sb="4" eb="5">
      <t>ア</t>
    </rPh>
    <phoneticPr fontId="1"/>
  </si>
  <si>
    <t>水路の補修</t>
    <rPh sb="0" eb="2">
      <t>スイロ</t>
    </rPh>
    <rPh sb="3" eb="5">
      <t>ホシュウ</t>
    </rPh>
    <phoneticPr fontId="1"/>
  </si>
  <si>
    <t>農道の補修</t>
    <rPh sb="0" eb="2">
      <t>ノウドウ</t>
    </rPh>
    <rPh sb="3" eb="5">
      <t>ホシュウ</t>
    </rPh>
    <phoneticPr fontId="1"/>
  </si>
  <si>
    <t>用水路の草刈</t>
    <rPh sb="0" eb="3">
      <t>ヨウスイロ</t>
    </rPh>
    <rPh sb="4" eb="6">
      <t>クサカリ</t>
    </rPh>
    <phoneticPr fontId="1"/>
  </si>
  <si>
    <t>幹線水路の草刈</t>
    <rPh sb="0" eb="2">
      <t>カンセン</t>
    </rPh>
    <rPh sb="2" eb="4">
      <t>スイロ</t>
    </rPh>
    <rPh sb="5" eb="7">
      <t>クサカリ</t>
    </rPh>
    <phoneticPr fontId="1"/>
  </si>
  <si>
    <t>農地回りのゴミ拾い</t>
    <rPh sb="0" eb="2">
      <t>ノウチ</t>
    </rPh>
    <rPh sb="2" eb="3">
      <t>マワ</t>
    </rPh>
    <rPh sb="7" eb="8">
      <t>ヒロ</t>
    </rPh>
    <phoneticPr fontId="1"/>
  </si>
  <si>
    <t>農地回りの側溝の掃除</t>
    <rPh sb="0" eb="2">
      <t>ノウチ</t>
    </rPh>
    <rPh sb="2" eb="3">
      <t>マワ</t>
    </rPh>
    <rPh sb="5" eb="7">
      <t>ソッコウ</t>
    </rPh>
    <rPh sb="8" eb="10">
      <t>ソウジ</t>
    </rPh>
    <phoneticPr fontId="1"/>
  </si>
  <si>
    <t>パイプラインの点検</t>
    <rPh sb="7" eb="9">
      <t>テンケン</t>
    </rPh>
    <phoneticPr fontId="1"/>
  </si>
  <si>
    <t>施設の機能診断</t>
    <rPh sb="0" eb="2">
      <t>シセツ</t>
    </rPh>
    <rPh sb="3" eb="5">
      <t>キノウ</t>
    </rPh>
    <rPh sb="5" eb="7">
      <t>シンダン</t>
    </rPh>
    <phoneticPr fontId="1"/>
  </si>
  <si>
    <t>施設の点検</t>
    <rPh sb="0" eb="2">
      <t>シセツ</t>
    </rPh>
    <rPh sb="3" eb="5">
      <t>テンケン</t>
    </rPh>
    <phoneticPr fontId="1"/>
  </si>
  <si>
    <t>異常気象時の施設の見回り</t>
    <rPh sb="0" eb="2">
      <t>イジョウ</t>
    </rPh>
    <rPh sb="2" eb="4">
      <t>キショウ</t>
    </rPh>
    <rPh sb="4" eb="5">
      <t>ジ</t>
    </rPh>
    <rPh sb="6" eb="8">
      <t>シセツ</t>
    </rPh>
    <rPh sb="9" eb="11">
      <t>ミマワ</t>
    </rPh>
    <phoneticPr fontId="1"/>
  </si>
  <si>
    <t>ゲートの点検</t>
    <rPh sb="4" eb="6">
      <t>テンケン</t>
    </rPh>
    <phoneticPr fontId="1"/>
  </si>
  <si>
    <t>ゲートの機能診断</t>
    <rPh sb="4" eb="6">
      <t>キノウ</t>
    </rPh>
    <rPh sb="6" eb="8">
      <t>シンダン</t>
    </rPh>
    <phoneticPr fontId="1"/>
  </si>
  <si>
    <t>ため池の点検</t>
    <rPh sb="2" eb="3">
      <t>イケ</t>
    </rPh>
    <rPh sb="4" eb="6">
      <t>テンケン</t>
    </rPh>
    <phoneticPr fontId="1"/>
  </si>
  <si>
    <t>ため池の機能診断</t>
    <rPh sb="2" eb="3">
      <t>イケ</t>
    </rPh>
    <rPh sb="4" eb="6">
      <t>キノウ</t>
    </rPh>
    <rPh sb="6" eb="8">
      <t>シンダン</t>
    </rPh>
    <phoneticPr fontId="1"/>
  </si>
  <si>
    <t>環境美化運動</t>
    <rPh sb="0" eb="2">
      <t>カンキョウ</t>
    </rPh>
    <rPh sb="2" eb="4">
      <t>ビカ</t>
    </rPh>
    <rPh sb="4" eb="6">
      <t>ウンドウ</t>
    </rPh>
    <phoneticPr fontId="1"/>
  </si>
  <si>
    <t>制水板の点検</t>
    <rPh sb="0" eb="2">
      <t>セイスイ</t>
    </rPh>
    <rPh sb="2" eb="3">
      <t>イタ</t>
    </rPh>
    <rPh sb="4" eb="6">
      <t>テンケン</t>
    </rPh>
    <phoneticPr fontId="1"/>
  </si>
  <si>
    <t>（1月）</t>
    <rPh sb="2" eb="3">
      <t>ツキ</t>
    </rPh>
    <phoneticPr fontId="1"/>
  </si>
  <si>
    <t>パソコン借り上げ料</t>
    <rPh sb="4" eb="5">
      <t>カ</t>
    </rPh>
    <rPh sb="6" eb="7">
      <t>ア</t>
    </rPh>
    <rPh sb="8" eb="9">
      <t>リョウ</t>
    </rPh>
    <phoneticPr fontId="1"/>
  </si>
  <si>
    <t>様式④改</t>
    <rPh sb="0" eb="2">
      <t>ヨウシキ</t>
    </rPh>
    <rPh sb="3" eb="4">
      <t>カイ</t>
    </rPh>
    <phoneticPr fontId="1"/>
  </si>
  <si>
    <t>住所</t>
    <rPh sb="0" eb="2">
      <t>ジュウショ</t>
    </rPh>
    <phoneticPr fontId="1"/>
  </si>
  <si>
    <t>輪之内町大藪</t>
    <rPh sb="0" eb="4">
      <t>ワノウチチョウ</t>
    </rPh>
    <rPh sb="4" eb="6">
      <t>オオヤブ</t>
    </rPh>
    <phoneticPr fontId="1"/>
  </si>
  <si>
    <t>輪之内町大吉新田</t>
    <rPh sb="0" eb="4">
      <t>ワノウチチョウ</t>
    </rPh>
    <rPh sb="4" eb="6">
      <t>オオヨシ</t>
    </rPh>
    <rPh sb="6" eb="8">
      <t>シンデン</t>
    </rPh>
    <phoneticPr fontId="1"/>
  </si>
  <si>
    <t>輪之内町里</t>
    <rPh sb="0" eb="4">
      <t>ワノウチチョウ</t>
    </rPh>
    <rPh sb="4" eb="5">
      <t>サト</t>
    </rPh>
    <phoneticPr fontId="1"/>
  </si>
  <si>
    <t>輪之内町塩喰</t>
    <rPh sb="0" eb="4">
      <t>ワノウチチョウ</t>
    </rPh>
    <rPh sb="4" eb="5">
      <t>シオ</t>
    </rPh>
    <rPh sb="5" eb="6">
      <t>ク</t>
    </rPh>
    <phoneticPr fontId="1"/>
  </si>
  <si>
    <t>輪之内町下大榑</t>
    <rPh sb="0" eb="4">
      <t>ワノウチチョウ</t>
    </rPh>
    <rPh sb="4" eb="5">
      <t>シモ</t>
    </rPh>
    <rPh sb="5" eb="7">
      <t>オオクレ</t>
    </rPh>
    <phoneticPr fontId="1"/>
  </si>
  <si>
    <t>輪之内町下大榑新田</t>
    <rPh sb="0" eb="4">
      <t>ワノウチチョウ</t>
    </rPh>
    <rPh sb="4" eb="5">
      <t>シモ</t>
    </rPh>
    <rPh sb="5" eb="7">
      <t>オオクレ</t>
    </rPh>
    <rPh sb="7" eb="9">
      <t>シンデン</t>
    </rPh>
    <phoneticPr fontId="1"/>
  </si>
  <si>
    <t>〒</t>
    <phoneticPr fontId="1"/>
  </si>
  <si>
    <t>５０３－０２０２</t>
    <phoneticPr fontId="1"/>
  </si>
  <si>
    <t>５０３－０２１６</t>
    <phoneticPr fontId="1"/>
  </si>
  <si>
    <t>輪之内町中郷</t>
    <rPh sb="0" eb="4">
      <t>ワノウチチョウ</t>
    </rPh>
    <rPh sb="4" eb="6">
      <t>ナカゴウ</t>
    </rPh>
    <phoneticPr fontId="1"/>
  </si>
  <si>
    <t>輪之内町中郷新田</t>
    <rPh sb="0" eb="4">
      <t>ワノウチチョウ</t>
    </rPh>
    <rPh sb="4" eb="6">
      <t>ナカゴウ</t>
    </rPh>
    <rPh sb="6" eb="8">
      <t>シンデン</t>
    </rPh>
    <phoneticPr fontId="1"/>
  </si>
  <si>
    <t>輪之内町南波</t>
    <rPh sb="0" eb="4">
      <t>ワノウチチョウ</t>
    </rPh>
    <rPh sb="4" eb="6">
      <t>ナンバ</t>
    </rPh>
    <phoneticPr fontId="1"/>
  </si>
  <si>
    <t>輪之内町楡俣</t>
    <rPh sb="0" eb="4">
      <t>ワノウチチョウ</t>
    </rPh>
    <rPh sb="4" eb="5">
      <t>ニレ</t>
    </rPh>
    <rPh sb="5" eb="6">
      <t>マタ</t>
    </rPh>
    <phoneticPr fontId="1"/>
  </si>
  <si>
    <t>輪之内町楡俣新田</t>
    <rPh sb="0" eb="4">
      <t>ワノウチチョウ</t>
    </rPh>
    <rPh sb="4" eb="5">
      <t>ニレ</t>
    </rPh>
    <rPh sb="5" eb="6">
      <t>マタ</t>
    </rPh>
    <rPh sb="6" eb="8">
      <t>シンデン</t>
    </rPh>
    <phoneticPr fontId="1"/>
  </si>
  <si>
    <t>輪之内町福束</t>
    <rPh sb="0" eb="4">
      <t>ワノウチチョウ</t>
    </rPh>
    <rPh sb="4" eb="6">
      <t>フクツカ</t>
    </rPh>
    <phoneticPr fontId="1"/>
  </si>
  <si>
    <t>輪之内町福束新田</t>
    <rPh sb="0" eb="4">
      <t>ワノウチチョウ</t>
    </rPh>
    <rPh sb="4" eb="6">
      <t>フクツカ</t>
    </rPh>
    <rPh sb="6" eb="8">
      <t>シンデン</t>
    </rPh>
    <phoneticPr fontId="1"/>
  </si>
  <si>
    <t>　</t>
  </si>
  <si>
    <t>　</t>
    <phoneticPr fontId="1"/>
  </si>
  <si>
    <t>輪之内町本戸</t>
    <rPh sb="0" eb="4">
      <t>ワノウチチョウ</t>
    </rPh>
    <rPh sb="4" eb="5">
      <t>ホン</t>
    </rPh>
    <rPh sb="5" eb="6">
      <t>ト</t>
    </rPh>
    <phoneticPr fontId="1"/>
  </si>
  <si>
    <t>輪之内町松内</t>
    <rPh sb="0" eb="4">
      <t>ワノウチチョウ</t>
    </rPh>
    <rPh sb="4" eb="5">
      <t>マツ</t>
    </rPh>
    <rPh sb="5" eb="6">
      <t>ウチ</t>
    </rPh>
    <phoneticPr fontId="1"/>
  </si>
  <si>
    <t>輪之内町海松新田</t>
    <rPh sb="0" eb="4">
      <t>ワノウチチョウ</t>
    </rPh>
    <rPh sb="4" eb="5">
      <t>ウミ</t>
    </rPh>
    <rPh sb="5" eb="6">
      <t>マツ</t>
    </rPh>
    <rPh sb="6" eb="8">
      <t>シンデン</t>
    </rPh>
    <phoneticPr fontId="1"/>
  </si>
  <si>
    <t>輪之内町藻池新田</t>
    <rPh sb="0" eb="4">
      <t>ワノウチチョウ</t>
    </rPh>
    <rPh sb="4" eb="5">
      <t>モ</t>
    </rPh>
    <rPh sb="5" eb="6">
      <t>イケ</t>
    </rPh>
    <rPh sb="6" eb="8">
      <t>シンデン</t>
    </rPh>
    <phoneticPr fontId="1"/>
  </si>
  <si>
    <t>輪之内町四郷</t>
    <rPh sb="0" eb="4">
      <t>ワノウチチョウ</t>
    </rPh>
    <rPh sb="4" eb="6">
      <t>ヨゴウ</t>
    </rPh>
    <phoneticPr fontId="1"/>
  </si>
  <si>
    <t>５０３－０２０４</t>
    <phoneticPr fontId="1"/>
  </si>
  <si>
    <t>５０３－０２３４</t>
    <phoneticPr fontId="1"/>
  </si>
  <si>
    <t>５０３－０２３６</t>
    <phoneticPr fontId="1"/>
  </si>
  <si>
    <t>５０３－０２０５</t>
    <phoneticPr fontId="1"/>
  </si>
  <si>
    <t>５０３－０２０６</t>
    <phoneticPr fontId="1"/>
  </si>
  <si>
    <t>５０３－０２３３</t>
    <phoneticPr fontId="1"/>
  </si>
  <si>
    <t>５０３－０２３１</t>
    <phoneticPr fontId="1"/>
  </si>
  <si>
    <t>５０３－０２０１</t>
    <phoneticPr fontId="1"/>
  </si>
  <si>
    <t>５０３－０２０３</t>
    <phoneticPr fontId="1"/>
  </si>
  <si>
    <t>５０３－０２３５</t>
    <phoneticPr fontId="1"/>
  </si>
  <si>
    <t>５０３－０２１１</t>
    <phoneticPr fontId="1"/>
  </si>
  <si>
    <t>５０３－０２３２</t>
    <phoneticPr fontId="1"/>
  </si>
  <si>
    <t>５０３－０２１５</t>
    <phoneticPr fontId="1"/>
  </si>
  <si>
    <t>５０３－０２１４</t>
    <phoneticPr fontId="1"/>
  </si>
  <si>
    <t>５０３－０２１３</t>
    <phoneticPr fontId="1"/>
  </si>
  <si>
    <t>※　注意</t>
    <rPh sb="2" eb="4">
      <t>チュウイ</t>
    </rPh>
    <phoneticPr fontId="1"/>
  </si>
  <si>
    <t>輪之内太郎</t>
    <rPh sb="0" eb="3">
      <t>ワノウチ</t>
    </rPh>
    <rPh sb="3" eb="5">
      <t>タロウ</t>
    </rPh>
    <phoneticPr fontId="1"/>
  </si>
  <si>
    <t>輪之内次郎</t>
    <rPh sb="0" eb="3">
      <t>ワノウチ</t>
    </rPh>
    <rPh sb="3" eb="5">
      <t>ジロウ</t>
    </rPh>
    <phoneticPr fontId="1"/>
  </si>
  <si>
    <t>輪之内三郎</t>
    <rPh sb="0" eb="3">
      <t>ワノウチ</t>
    </rPh>
    <rPh sb="3" eb="5">
      <t>サブロウ</t>
    </rPh>
    <phoneticPr fontId="1"/>
  </si>
  <si>
    <t>輪之内次郎</t>
    <rPh sb="0" eb="3">
      <t>ワノウチ</t>
    </rPh>
    <rPh sb="3" eb="5">
      <t>ジロウ</t>
    </rPh>
    <rPh sb="4" eb="5">
      <t>ロウ</t>
    </rPh>
    <phoneticPr fontId="1"/>
  </si>
  <si>
    <t>記載例</t>
    <rPh sb="0" eb="2">
      <t>キサイ</t>
    </rPh>
    <rPh sb="2" eb="3">
      <t>レイ</t>
    </rPh>
    <phoneticPr fontId="1"/>
  </si>
  <si>
    <t>農道、水路の草刈</t>
    <rPh sb="0" eb="2">
      <t>ノウドウ</t>
    </rPh>
    <rPh sb="3" eb="5">
      <t>スイロ</t>
    </rPh>
    <rPh sb="6" eb="8">
      <t>クサカリ</t>
    </rPh>
    <phoneticPr fontId="1"/>
  </si>
  <si>
    <t>様式④</t>
    <rPh sb="0" eb="2">
      <t>ヨウシキ</t>
    </rPh>
    <phoneticPr fontId="1"/>
  </si>
  <si>
    <t>P1</t>
    <phoneticPr fontId="1"/>
  </si>
  <si>
    <t>P２</t>
    <phoneticPr fontId="1"/>
  </si>
  <si>
    <t>P３</t>
    <phoneticPr fontId="1"/>
  </si>
  <si>
    <t>P４</t>
    <phoneticPr fontId="1"/>
  </si>
  <si>
    <t>P５</t>
    <phoneticPr fontId="1"/>
  </si>
  <si>
    <t>▽</t>
    <phoneticPr fontId="1"/>
  </si>
  <si>
    <t>ドロップダウンリストで入力してください。</t>
    <rPh sb="11" eb="13">
      <t>ニュウリョク</t>
    </rPh>
    <phoneticPr fontId="1"/>
  </si>
  <si>
    <t>水路の水質調査</t>
    <rPh sb="0" eb="2">
      <t>スイロ</t>
    </rPh>
    <rPh sb="3" eb="5">
      <t>スイシツ</t>
    </rPh>
    <rPh sb="5" eb="7">
      <t>チョウサ</t>
    </rPh>
    <phoneticPr fontId="1"/>
  </si>
  <si>
    <t>用水路の補修</t>
    <rPh sb="0" eb="3">
      <t>ヨウスイロ</t>
    </rPh>
    <rPh sb="4" eb="6">
      <t>ホシュウ</t>
    </rPh>
    <phoneticPr fontId="1"/>
  </si>
  <si>
    <t>異常気象時の施設見回り</t>
    <rPh sb="0" eb="2">
      <t>イジョウ</t>
    </rPh>
    <rPh sb="2" eb="4">
      <t>キショウ</t>
    </rPh>
    <rPh sb="4" eb="5">
      <t>ジ</t>
    </rPh>
    <rPh sb="6" eb="8">
      <t>シセツ</t>
    </rPh>
    <rPh sb="8" eb="10">
      <t>ミマワ</t>
    </rPh>
    <phoneticPr fontId="1"/>
  </si>
  <si>
    <t>農地回りの側溝掃除</t>
    <rPh sb="0" eb="2">
      <t>ノウチ</t>
    </rPh>
    <rPh sb="2" eb="3">
      <t>マワ</t>
    </rPh>
    <rPh sb="5" eb="7">
      <t>ソッコウ</t>
    </rPh>
    <rPh sb="7" eb="9">
      <t>ソウジ</t>
    </rPh>
    <phoneticPr fontId="1"/>
  </si>
  <si>
    <t>1万円</t>
    <rPh sb="1" eb="3">
      <t>マンエン</t>
    </rPh>
    <phoneticPr fontId="1"/>
  </si>
  <si>
    <t>5千円</t>
    <rPh sb="1" eb="3">
      <t>センエン</t>
    </rPh>
    <phoneticPr fontId="1"/>
  </si>
  <si>
    <t>1000円</t>
    <rPh sb="4" eb="5">
      <t>エン</t>
    </rPh>
    <phoneticPr fontId="1"/>
  </si>
  <si>
    <t>５００円</t>
    <rPh sb="3" eb="4">
      <t>エン</t>
    </rPh>
    <phoneticPr fontId="1"/>
  </si>
  <si>
    <t>１００円</t>
    <rPh sb="3" eb="4">
      <t>エン</t>
    </rPh>
    <phoneticPr fontId="1"/>
  </si>
  <si>
    <t>50円</t>
    <rPh sb="2" eb="3">
      <t>エン</t>
    </rPh>
    <phoneticPr fontId="1"/>
  </si>
  <si>
    <t>１０円</t>
    <rPh sb="2" eb="3">
      <t>エン</t>
    </rPh>
    <phoneticPr fontId="1"/>
  </si>
  <si>
    <t>機械等賃料代</t>
    <rPh sb="0" eb="2">
      <t>キカイ</t>
    </rPh>
    <rPh sb="2" eb="3">
      <t>ナド</t>
    </rPh>
    <rPh sb="3" eb="5">
      <t>チンリョウ</t>
    </rPh>
    <rPh sb="5" eb="6">
      <t>ダイ</t>
    </rPh>
    <phoneticPr fontId="1"/>
  </si>
  <si>
    <t>機械等賃料の金種</t>
    <rPh sb="0" eb="2">
      <t>キカイ</t>
    </rPh>
    <rPh sb="2" eb="3">
      <t>ナド</t>
    </rPh>
    <rPh sb="3" eb="5">
      <t>チンリョウ</t>
    </rPh>
    <rPh sb="6" eb="8">
      <t>キンシュ</t>
    </rPh>
    <phoneticPr fontId="1"/>
  </si>
  <si>
    <t>人夫賃の金種</t>
    <rPh sb="0" eb="1">
      <t>ニン</t>
    </rPh>
    <rPh sb="1" eb="2">
      <t>フ</t>
    </rPh>
    <rPh sb="2" eb="3">
      <t>チン</t>
    </rPh>
    <rPh sb="3" eb="4">
      <t>トウダイ</t>
    </rPh>
    <rPh sb="4" eb="6">
      <t>キンシュ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</si>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</sst>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Segoe UI"/>
      <family val="2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AR Pマッチ体B"/>
      <family val="1"/>
      <charset val="128"/>
    </font>
    <font>
      <sz val="12"/>
      <color theme="1"/>
      <name val="AR PなごみＰＯＰ体B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20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20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2" fontId="5" fillId="0" borderId="1" xfId="0" applyNumberFormat="1" applyFont="1" applyBorder="1">
      <alignment vertical="center"/>
    </xf>
    <xf numFmtId="38" fontId="0" fillId="0" borderId="9" xfId="0" applyNumberFormat="1" applyBorder="1">
      <alignment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>
      <alignment vertical="center"/>
    </xf>
    <xf numFmtId="38" fontId="3" fillId="5" borderId="9" xfId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0" fillId="0" borderId="9" xfId="0" applyBorder="1">
      <alignment vertical="center"/>
    </xf>
    <xf numFmtId="3" fontId="0" fillId="0" borderId="9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5" xfId="0" applyBorder="1">
      <alignment vertical="center"/>
    </xf>
    <xf numFmtId="176" fontId="0" fillId="0" borderId="12" xfId="0" applyNumberFormat="1" applyBorder="1" applyAlignment="1">
      <alignment horizontal="center" vertical="center"/>
    </xf>
    <xf numFmtId="38" fontId="0" fillId="0" borderId="5" xfId="1" applyFont="1" applyBorder="1">
      <alignment vertical="center"/>
    </xf>
    <xf numFmtId="0" fontId="3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16" fillId="7" borderId="19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vertical="center" shrinkToFit="1"/>
    </xf>
    <xf numFmtId="0" fontId="0" fillId="0" borderId="24" xfId="0" applyBorder="1">
      <alignment vertical="center"/>
    </xf>
    <xf numFmtId="0" fontId="0" fillId="0" borderId="25" xfId="0" applyBorder="1" applyAlignment="1">
      <alignment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6" fontId="0" fillId="5" borderId="2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6" fontId="0" fillId="5" borderId="10" xfId="0" applyNumberFormat="1" applyFill="1" applyBorder="1" applyAlignment="1">
      <alignment horizontal="center" vertical="center"/>
    </xf>
    <xf numFmtId="176" fontId="0" fillId="5" borderId="12" xfId="0" applyNumberFormat="1" applyFill="1" applyBorder="1" applyAlignment="1">
      <alignment horizontal="center" vertical="center"/>
    </xf>
    <xf numFmtId="176" fontId="0" fillId="5" borderId="11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95D5-C6D0-440B-8A0C-C02A31C35717}">
  <sheetPr>
    <tabColor rgb="FF00B0F0"/>
  </sheetPr>
  <dimension ref="A1:AO188"/>
  <sheetViews>
    <sheetView showZeros="0" tabSelected="1" workbookViewId="0">
      <selection activeCell="Q11" sqref="Q11"/>
    </sheetView>
  </sheetViews>
  <sheetFormatPr defaultRowHeight="18.75" x14ac:dyDescent="0.4"/>
  <cols>
    <col min="1" max="1" width="18.25" customWidth="1"/>
    <col min="2" max="2" width="8.75" customWidth="1"/>
    <col min="3" max="3" width="3.875" customWidth="1"/>
    <col min="4" max="4" width="4.625" customWidth="1"/>
    <col min="5" max="5" width="3.5" customWidth="1"/>
    <col min="6" max="6" width="4.375" customWidth="1"/>
    <col min="7" max="7" width="6.375" customWidth="1"/>
    <col min="8" max="9" width="3.625" customWidth="1"/>
    <col min="10" max="10" width="2.5" customWidth="1"/>
    <col min="11" max="12" width="3.625" customWidth="1"/>
    <col min="13" max="14" width="4.5" customWidth="1"/>
    <col min="15" max="15" width="10.25" customWidth="1"/>
    <col min="16" max="16" width="17.875" customWidth="1"/>
    <col min="17" max="17" width="10" customWidth="1"/>
    <col min="18" max="18" width="14" customWidth="1"/>
    <col min="19" max="19" width="18.25" customWidth="1"/>
    <col min="21" max="21" width="27.625" customWidth="1"/>
    <col min="23" max="23" width="2.625" customWidth="1"/>
    <col min="25" max="25" width="2.625" customWidth="1"/>
    <col min="26" max="26" width="22.625" customWidth="1"/>
    <col min="27" max="27" width="7.5" customWidth="1"/>
    <col min="29" max="29" width="0" hidden="1" customWidth="1"/>
    <col min="30" max="30" width="2.125" customWidth="1"/>
    <col min="31" max="31" width="10.25" customWidth="1"/>
    <col min="32" max="32" width="2.625" customWidth="1"/>
    <col min="33" max="35" width="5.875" customWidth="1"/>
    <col min="36" max="36" width="2.625" customWidth="1"/>
    <col min="37" max="37" width="24.125" customWidth="1"/>
    <col min="38" max="38" width="3.375" customWidth="1"/>
    <col min="39" max="39" width="15.75" customWidth="1"/>
    <col min="40" max="40" width="18.375" customWidth="1"/>
  </cols>
  <sheetData>
    <row r="1" spans="1:41" ht="26.25" customHeight="1" x14ac:dyDescent="0.4">
      <c r="S1" s="10" t="s">
        <v>151</v>
      </c>
    </row>
    <row r="2" spans="1:41" ht="33" customHeight="1" x14ac:dyDescent="0.4">
      <c r="H2" s="93" t="s">
        <v>0</v>
      </c>
      <c r="I2" s="93"/>
      <c r="J2" s="93"/>
      <c r="K2" s="93"/>
      <c r="L2" s="93"/>
      <c r="M2" s="93"/>
      <c r="N2" s="93"/>
      <c r="O2" s="93"/>
      <c r="P2" s="93"/>
      <c r="S2" s="10" t="s">
        <v>152</v>
      </c>
    </row>
    <row r="3" spans="1:41" ht="26.25" customHeight="1" x14ac:dyDescent="0.4">
      <c r="U3" s="98" t="s">
        <v>9</v>
      </c>
      <c r="V3" s="98" t="s">
        <v>22</v>
      </c>
      <c r="X3" s="5" t="s">
        <v>24</v>
      </c>
      <c r="Z3" s="98" t="s">
        <v>25</v>
      </c>
      <c r="AA3" s="98"/>
      <c r="AB3" s="98"/>
      <c r="AC3" s="98"/>
      <c r="AE3" s="99" t="s">
        <v>39</v>
      </c>
      <c r="AG3" s="13" t="s">
        <v>43</v>
      </c>
      <c r="AH3" s="14" t="s">
        <v>44</v>
      </c>
      <c r="AI3" s="14" t="s">
        <v>45</v>
      </c>
      <c r="AK3" s="14" t="s">
        <v>47</v>
      </c>
      <c r="AM3" s="24" t="s">
        <v>112</v>
      </c>
      <c r="AN3" s="24" t="s">
        <v>105</v>
      </c>
    </row>
    <row r="4" spans="1:41" ht="30" customHeight="1" x14ac:dyDescent="0.4">
      <c r="A4" t="s">
        <v>8</v>
      </c>
      <c r="B4" t="s">
        <v>1</v>
      </c>
      <c r="C4" t="s">
        <v>43</v>
      </c>
      <c r="E4" t="s">
        <v>44</v>
      </c>
      <c r="G4" t="s">
        <v>45</v>
      </c>
      <c r="H4" t="s">
        <v>1</v>
      </c>
      <c r="R4" s="94" t="s">
        <v>12</v>
      </c>
      <c r="S4" s="95"/>
      <c r="U4" s="98"/>
      <c r="V4" s="98"/>
      <c r="X4" s="5" t="s">
        <v>23</v>
      </c>
      <c r="Z4" s="1"/>
      <c r="AA4" s="1"/>
      <c r="AB4" s="6" t="s">
        <v>23</v>
      </c>
      <c r="AC4" s="1"/>
      <c r="AE4" s="99"/>
    </row>
    <row r="5" spans="1:41" ht="18" customHeight="1" x14ac:dyDescent="0.4">
      <c r="A5" t="s">
        <v>11</v>
      </c>
      <c r="Q5" t="s">
        <v>11</v>
      </c>
      <c r="T5">
        <v>1</v>
      </c>
      <c r="U5" s="1" t="s">
        <v>49</v>
      </c>
      <c r="V5" s="8">
        <v>0.20833333333333334</v>
      </c>
      <c r="W5">
        <v>1</v>
      </c>
      <c r="X5" s="1">
        <v>550</v>
      </c>
      <c r="Z5" s="1" t="s">
        <v>34</v>
      </c>
      <c r="AA5" s="1" t="s">
        <v>29</v>
      </c>
      <c r="AB5" s="7">
        <v>5000</v>
      </c>
      <c r="AC5" s="1" t="s">
        <v>27</v>
      </c>
      <c r="AG5">
        <v>2019</v>
      </c>
      <c r="AH5">
        <v>1</v>
      </c>
      <c r="AI5">
        <v>1</v>
      </c>
      <c r="AK5" t="s">
        <v>72</v>
      </c>
      <c r="AM5" t="s">
        <v>113</v>
      </c>
      <c r="AN5" t="s">
        <v>106</v>
      </c>
    </row>
    <row r="6" spans="1:41" ht="22.5" customHeight="1" x14ac:dyDescent="0.4">
      <c r="A6" t="s">
        <v>18</v>
      </c>
      <c r="B6" s="96"/>
      <c r="C6" s="96"/>
      <c r="D6" s="96"/>
      <c r="E6" s="96"/>
      <c r="F6" s="96"/>
      <c r="G6" s="96"/>
      <c r="Q6" t="s">
        <v>9</v>
      </c>
      <c r="R6" s="96"/>
      <c r="S6" s="96"/>
      <c r="T6">
        <v>2</v>
      </c>
      <c r="U6" s="1" t="s">
        <v>50</v>
      </c>
      <c r="V6" s="8">
        <v>0.21875</v>
      </c>
      <c r="W6">
        <v>2</v>
      </c>
      <c r="X6" s="1">
        <v>600</v>
      </c>
      <c r="Z6" s="1" t="s">
        <v>31</v>
      </c>
      <c r="AA6" s="1" t="s">
        <v>29</v>
      </c>
      <c r="AB6" s="7">
        <v>8000</v>
      </c>
      <c r="AC6" s="1" t="s">
        <v>27</v>
      </c>
      <c r="AG6">
        <v>2020</v>
      </c>
      <c r="AH6">
        <v>2</v>
      </c>
      <c r="AI6">
        <v>2</v>
      </c>
      <c r="AK6" t="s">
        <v>74</v>
      </c>
      <c r="AM6" t="s">
        <v>114</v>
      </c>
      <c r="AN6" t="s">
        <v>107</v>
      </c>
    </row>
    <row r="7" spans="1:41" ht="21.75" customHeight="1" x14ac:dyDescent="0.4">
      <c r="Q7" t="s">
        <v>10</v>
      </c>
      <c r="S7" s="25" t="s">
        <v>15</v>
      </c>
      <c r="T7">
        <v>3</v>
      </c>
      <c r="U7" s="1" t="s">
        <v>52</v>
      </c>
      <c r="V7" s="8">
        <v>0.22916666666666666</v>
      </c>
      <c r="W7">
        <v>3</v>
      </c>
      <c r="X7" s="1">
        <v>650</v>
      </c>
      <c r="Z7" s="1" t="s">
        <v>32</v>
      </c>
      <c r="AA7" s="1" t="s">
        <v>29</v>
      </c>
      <c r="AB7" s="7">
        <v>1000</v>
      </c>
      <c r="AC7" s="1" t="s">
        <v>27</v>
      </c>
      <c r="AG7">
        <v>2021</v>
      </c>
      <c r="AH7">
        <v>3</v>
      </c>
      <c r="AI7">
        <v>3</v>
      </c>
      <c r="AK7" t="s">
        <v>73</v>
      </c>
      <c r="AM7" t="s">
        <v>130</v>
      </c>
      <c r="AN7" t="s">
        <v>108</v>
      </c>
    </row>
    <row r="8" spans="1:41" ht="15" customHeight="1" x14ac:dyDescent="0.4">
      <c r="A8" s="86" t="s">
        <v>16</v>
      </c>
      <c r="B8" s="88" t="s">
        <v>17</v>
      </c>
      <c r="C8" s="89"/>
      <c r="D8" s="89"/>
      <c r="E8" s="89"/>
      <c r="F8" s="89"/>
      <c r="G8" s="90"/>
      <c r="H8" s="88" t="s">
        <v>2</v>
      </c>
      <c r="I8" s="89"/>
      <c r="J8" s="89"/>
      <c r="K8" s="89"/>
      <c r="L8" s="90"/>
      <c r="M8" s="91" t="s">
        <v>6</v>
      </c>
      <c r="N8" s="92"/>
      <c r="O8" s="26" t="s">
        <v>41</v>
      </c>
      <c r="P8" s="88" t="s">
        <v>13</v>
      </c>
      <c r="Q8" s="90"/>
      <c r="R8" s="86" t="s">
        <v>7</v>
      </c>
      <c r="S8" s="86" t="s">
        <v>19</v>
      </c>
      <c r="T8">
        <v>4</v>
      </c>
      <c r="U8" s="1" t="s">
        <v>53</v>
      </c>
      <c r="V8" s="8">
        <v>0.23958333333333334</v>
      </c>
      <c r="W8">
        <v>4</v>
      </c>
      <c r="X8" s="1">
        <v>700</v>
      </c>
      <c r="Z8" s="1" t="s">
        <v>33</v>
      </c>
      <c r="AA8" s="1" t="s">
        <v>29</v>
      </c>
      <c r="AB8" s="7">
        <v>1000</v>
      </c>
      <c r="AC8" s="1" t="s">
        <v>27</v>
      </c>
      <c r="AG8">
        <v>2022</v>
      </c>
      <c r="AH8">
        <v>4</v>
      </c>
      <c r="AI8">
        <v>4</v>
      </c>
      <c r="AK8" t="s">
        <v>75</v>
      </c>
      <c r="AM8" t="s">
        <v>131</v>
      </c>
      <c r="AN8" t="s">
        <v>109</v>
      </c>
    </row>
    <row r="9" spans="1:41" ht="18.75" customHeight="1" x14ac:dyDescent="0.4">
      <c r="A9" s="87"/>
      <c r="B9" s="75"/>
      <c r="C9" s="76"/>
      <c r="D9" s="76"/>
      <c r="E9" s="76"/>
      <c r="F9" s="76"/>
      <c r="G9" s="77"/>
      <c r="H9" s="21" t="s">
        <v>3</v>
      </c>
      <c r="I9" s="22" t="s">
        <v>4</v>
      </c>
      <c r="J9" s="22" t="s">
        <v>5</v>
      </c>
      <c r="K9" s="22" t="s">
        <v>3</v>
      </c>
      <c r="L9" s="23" t="s">
        <v>4</v>
      </c>
      <c r="M9" s="27" t="s">
        <v>20</v>
      </c>
      <c r="N9" s="28" t="s">
        <v>4</v>
      </c>
      <c r="O9" s="29"/>
      <c r="P9" s="30" t="s">
        <v>37</v>
      </c>
      <c r="Q9" s="30" t="s">
        <v>38</v>
      </c>
      <c r="R9" s="87"/>
      <c r="S9" s="87"/>
      <c r="T9">
        <v>5</v>
      </c>
      <c r="U9" s="1" t="s">
        <v>54</v>
      </c>
      <c r="V9" s="8">
        <v>0.25</v>
      </c>
      <c r="W9">
        <v>5</v>
      </c>
      <c r="X9" s="1">
        <v>750</v>
      </c>
      <c r="Z9" s="1" t="s">
        <v>35</v>
      </c>
      <c r="AA9" s="1" t="s">
        <v>29</v>
      </c>
      <c r="AB9" s="7">
        <v>5000</v>
      </c>
      <c r="AC9" s="1" t="s">
        <v>27</v>
      </c>
      <c r="AG9">
        <v>2023</v>
      </c>
      <c r="AH9">
        <v>5</v>
      </c>
      <c r="AI9">
        <v>5</v>
      </c>
      <c r="AK9" t="s">
        <v>76</v>
      </c>
      <c r="AM9" t="s">
        <v>132</v>
      </c>
      <c r="AN9" t="s">
        <v>110</v>
      </c>
    </row>
    <row r="10" spans="1:41" ht="34.5" customHeight="1" x14ac:dyDescent="0.4">
      <c r="A10" s="1"/>
      <c r="B10" s="78" t="s">
        <v>122</v>
      </c>
      <c r="C10" s="79"/>
      <c r="D10" s="79"/>
      <c r="E10" s="80"/>
      <c r="F10" s="80"/>
      <c r="G10" s="81"/>
      <c r="H10" s="82"/>
      <c r="I10" s="83"/>
      <c r="J10" s="31" t="s">
        <v>5</v>
      </c>
      <c r="K10" s="83"/>
      <c r="L10" s="84"/>
      <c r="M10" s="85" t="str">
        <f t="shared" ref="M10:M19" si="0">IF((K10)=0,"",IF(K10&lt;H10,1+K10-H10,K10-H10))</f>
        <v/>
      </c>
      <c r="N10" s="85"/>
      <c r="O10" s="32" t="str">
        <f>IFERROR(AE10*$O$9,"")</f>
        <v/>
      </c>
      <c r="P10" s="9"/>
      <c r="Q10" s="32" t="str">
        <f t="shared" ref="Q10:Q19" si="1">IFERROR(VLOOKUP(P10,$Z$5:$AB$12,3,FALSE),"")</f>
        <v/>
      </c>
      <c r="R10" s="32">
        <f t="shared" ref="R10:R19" si="2">SUM(O10:Q10)</f>
        <v>0</v>
      </c>
      <c r="S10" s="1"/>
      <c r="T10">
        <v>6</v>
      </c>
      <c r="U10" s="1" t="s">
        <v>55</v>
      </c>
      <c r="V10" s="8">
        <v>0.26041666666666669</v>
      </c>
      <c r="W10">
        <v>6</v>
      </c>
      <c r="X10" s="1">
        <v>800</v>
      </c>
      <c r="Z10" s="1" t="s">
        <v>36</v>
      </c>
      <c r="AA10" s="1" t="s">
        <v>29</v>
      </c>
      <c r="AB10" s="7">
        <v>8000</v>
      </c>
      <c r="AC10" s="1" t="s">
        <v>27</v>
      </c>
      <c r="AE10" s="11" t="str">
        <f>IF(M10="","",(HOUR(M10))+(MINUTE(M10)/60))</f>
        <v/>
      </c>
      <c r="AG10">
        <v>2024</v>
      </c>
      <c r="AH10">
        <v>6</v>
      </c>
      <c r="AI10">
        <v>6</v>
      </c>
      <c r="AK10" t="s">
        <v>77</v>
      </c>
      <c r="AM10" t="s">
        <v>113</v>
      </c>
      <c r="AN10" t="s">
        <v>111</v>
      </c>
    </row>
    <row r="11" spans="1:41" ht="34.5" customHeight="1" x14ac:dyDescent="0.4">
      <c r="A11" s="1"/>
      <c r="B11" s="78" t="s">
        <v>122</v>
      </c>
      <c r="C11" s="79"/>
      <c r="D11" s="79"/>
      <c r="E11" s="80"/>
      <c r="F11" s="80"/>
      <c r="G11" s="81"/>
      <c r="H11" s="82"/>
      <c r="I11" s="83"/>
      <c r="J11" s="31" t="s">
        <v>5</v>
      </c>
      <c r="K11" s="83"/>
      <c r="L11" s="84"/>
      <c r="M11" s="85" t="str">
        <f t="shared" si="0"/>
        <v/>
      </c>
      <c r="N11" s="85"/>
      <c r="O11" s="32" t="str">
        <f>IFERROR(AE11*$O$9,"")</f>
        <v/>
      </c>
      <c r="P11" s="9"/>
      <c r="Q11" s="32" t="str">
        <f t="shared" si="1"/>
        <v/>
      </c>
      <c r="R11" s="32">
        <f t="shared" si="2"/>
        <v>0</v>
      </c>
      <c r="S11" s="1"/>
      <c r="T11">
        <v>7</v>
      </c>
      <c r="U11" s="1" t="s">
        <v>57</v>
      </c>
      <c r="V11" s="8">
        <v>0.27083333333333331</v>
      </c>
      <c r="W11">
        <v>7</v>
      </c>
      <c r="X11" s="1">
        <v>850</v>
      </c>
      <c r="Z11" s="1" t="s">
        <v>30</v>
      </c>
      <c r="AA11" s="1" t="s">
        <v>29</v>
      </c>
      <c r="AB11" s="7">
        <v>3000</v>
      </c>
      <c r="AC11" s="1" t="s">
        <v>27</v>
      </c>
      <c r="AE11" s="11" t="str">
        <f t="shared" ref="AE11:AE19" si="3">IF(M11="","",(HOUR(M11))+(MINUTE(M11)/60))</f>
        <v/>
      </c>
      <c r="AG11">
        <v>2025</v>
      </c>
      <c r="AH11">
        <v>7</v>
      </c>
      <c r="AI11">
        <v>7</v>
      </c>
      <c r="AK11" t="s">
        <v>150</v>
      </c>
      <c r="AM11" t="s">
        <v>133</v>
      </c>
      <c r="AN11" t="s">
        <v>115</v>
      </c>
    </row>
    <row r="12" spans="1:41" ht="34.5" customHeight="1" x14ac:dyDescent="0.4">
      <c r="A12" s="1" t="s">
        <v>11</v>
      </c>
      <c r="B12" s="78" t="s">
        <v>122</v>
      </c>
      <c r="C12" s="79"/>
      <c r="D12" s="79"/>
      <c r="E12" s="80"/>
      <c r="F12" s="80"/>
      <c r="G12" s="81"/>
      <c r="H12" s="82"/>
      <c r="I12" s="83"/>
      <c r="J12" s="31" t="s">
        <v>5</v>
      </c>
      <c r="K12" s="83"/>
      <c r="L12" s="84"/>
      <c r="M12" s="85" t="str">
        <f t="shared" si="0"/>
        <v/>
      </c>
      <c r="N12" s="85"/>
      <c r="O12" s="32" t="str">
        <f>IFERROR(AE12*$O$9,"")</f>
        <v/>
      </c>
      <c r="P12" s="9"/>
      <c r="Q12" s="32" t="str">
        <f t="shared" si="1"/>
        <v/>
      </c>
      <c r="R12" s="32">
        <f t="shared" si="2"/>
        <v>0</v>
      </c>
      <c r="S12" s="1"/>
      <c r="T12">
        <v>8</v>
      </c>
      <c r="U12" s="1" t="s">
        <v>56</v>
      </c>
      <c r="V12" s="8">
        <v>0.28125</v>
      </c>
      <c r="W12">
        <v>8</v>
      </c>
      <c r="X12" s="1">
        <v>900</v>
      </c>
      <c r="Z12" s="1" t="s">
        <v>28</v>
      </c>
      <c r="AA12" s="1" t="s">
        <v>29</v>
      </c>
      <c r="AB12" s="1">
        <v>500</v>
      </c>
      <c r="AC12" s="1" t="s">
        <v>27</v>
      </c>
      <c r="AE12" s="11" t="str">
        <f t="shared" si="3"/>
        <v/>
      </c>
      <c r="AG12">
        <v>2026</v>
      </c>
      <c r="AH12">
        <v>8</v>
      </c>
      <c r="AI12">
        <v>8</v>
      </c>
      <c r="AK12" t="s">
        <v>78</v>
      </c>
      <c r="AM12" t="s">
        <v>134</v>
      </c>
      <c r="AN12" t="s">
        <v>116</v>
      </c>
    </row>
    <row r="13" spans="1:41" ht="34.5" customHeight="1" x14ac:dyDescent="0.4">
      <c r="A13" s="1" t="s">
        <v>11</v>
      </c>
      <c r="B13" s="78" t="s">
        <v>122</v>
      </c>
      <c r="C13" s="79"/>
      <c r="D13" s="79"/>
      <c r="E13" s="80"/>
      <c r="F13" s="80"/>
      <c r="G13" s="81"/>
      <c r="H13" s="82"/>
      <c r="I13" s="83"/>
      <c r="J13" s="31" t="s">
        <v>5</v>
      </c>
      <c r="K13" s="83"/>
      <c r="L13" s="84"/>
      <c r="M13" s="85" t="str">
        <f t="shared" si="0"/>
        <v/>
      </c>
      <c r="N13" s="85"/>
      <c r="O13" s="32" t="str">
        <f t="shared" ref="O13:O19" si="4">IFERROR(AE13*$O$9,"")</f>
        <v/>
      </c>
      <c r="P13" s="9"/>
      <c r="Q13" s="32" t="str">
        <f t="shared" si="1"/>
        <v/>
      </c>
      <c r="R13" s="32">
        <f t="shared" si="2"/>
        <v>0</v>
      </c>
      <c r="S13" s="1"/>
      <c r="T13">
        <v>9</v>
      </c>
      <c r="U13" s="9" t="s">
        <v>70</v>
      </c>
      <c r="V13" s="8">
        <v>0.29166666666666669</v>
      </c>
      <c r="W13">
        <v>9</v>
      </c>
      <c r="X13" s="1">
        <v>950</v>
      </c>
      <c r="Z13" s="19" t="s">
        <v>103</v>
      </c>
      <c r="AA13" s="19" t="s">
        <v>102</v>
      </c>
      <c r="AB13" s="20">
        <v>1000</v>
      </c>
      <c r="AE13" s="11" t="str">
        <f t="shared" si="3"/>
        <v/>
      </c>
      <c r="AG13">
        <v>2027</v>
      </c>
      <c r="AH13">
        <v>9</v>
      </c>
      <c r="AI13">
        <v>9</v>
      </c>
      <c r="AK13" t="s">
        <v>79</v>
      </c>
      <c r="AM13" t="s">
        <v>135</v>
      </c>
      <c r="AN13" t="s">
        <v>117</v>
      </c>
    </row>
    <row r="14" spans="1:41" ht="34.5" customHeight="1" x14ac:dyDescent="0.4">
      <c r="A14" s="1"/>
      <c r="B14" s="78" t="s">
        <v>122</v>
      </c>
      <c r="C14" s="79"/>
      <c r="D14" s="79"/>
      <c r="E14" s="80"/>
      <c r="F14" s="80"/>
      <c r="G14" s="81"/>
      <c r="H14" s="82"/>
      <c r="I14" s="83"/>
      <c r="J14" s="31" t="s">
        <v>5</v>
      </c>
      <c r="K14" s="83"/>
      <c r="L14" s="84"/>
      <c r="M14" s="85" t="str">
        <f t="shared" si="0"/>
        <v/>
      </c>
      <c r="N14" s="85"/>
      <c r="O14" s="32" t="str">
        <f t="shared" si="4"/>
        <v/>
      </c>
      <c r="P14" s="9"/>
      <c r="Q14" s="32" t="str">
        <f t="shared" si="1"/>
        <v/>
      </c>
      <c r="R14" s="32">
        <f t="shared" si="2"/>
        <v>0</v>
      </c>
      <c r="S14" s="1"/>
      <c r="T14">
        <v>10</v>
      </c>
      <c r="U14" s="1" t="s">
        <v>58</v>
      </c>
      <c r="V14" s="8">
        <v>0.30208333333333331</v>
      </c>
      <c r="W14">
        <v>10</v>
      </c>
      <c r="X14" s="1">
        <v>1000</v>
      </c>
      <c r="AE14" s="11" t="str">
        <f t="shared" si="3"/>
        <v/>
      </c>
      <c r="AH14">
        <v>10</v>
      </c>
      <c r="AI14">
        <v>10</v>
      </c>
      <c r="AK14" t="s">
        <v>80</v>
      </c>
      <c r="AM14" t="s">
        <v>136</v>
      </c>
      <c r="AN14" t="s">
        <v>118</v>
      </c>
    </row>
    <row r="15" spans="1:41" ht="34.5" customHeight="1" x14ac:dyDescent="0.4">
      <c r="A15" s="1"/>
      <c r="B15" s="78" t="s">
        <v>122</v>
      </c>
      <c r="C15" s="79"/>
      <c r="D15" s="79"/>
      <c r="E15" s="80"/>
      <c r="F15" s="80"/>
      <c r="G15" s="81"/>
      <c r="H15" s="82"/>
      <c r="I15" s="83"/>
      <c r="J15" s="31" t="s">
        <v>5</v>
      </c>
      <c r="K15" s="83"/>
      <c r="L15" s="84"/>
      <c r="M15" s="85" t="str">
        <f t="shared" si="0"/>
        <v/>
      </c>
      <c r="N15" s="85"/>
      <c r="O15" s="32" t="str">
        <f>IFERROR(AE15*$O$9,"")</f>
        <v/>
      </c>
      <c r="P15" s="9"/>
      <c r="Q15" s="32" t="str">
        <f t="shared" si="1"/>
        <v/>
      </c>
      <c r="R15" s="32">
        <f t="shared" si="2"/>
        <v>0</v>
      </c>
      <c r="S15" s="1"/>
      <c r="T15">
        <v>11</v>
      </c>
      <c r="U15" s="1" t="s">
        <v>59</v>
      </c>
      <c r="V15" s="8">
        <v>0.3125</v>
      </c>
      <c r="AE15" s="11" t="str">
        <f t="shared" si="3"/>
        <v/>
      </c>
      <c r="AH15">
        <v>11</v>
      </c>
      <c r="AI15">
        <v>11</v>
      </c>
      <c r="AK15" t="s">
        <v>81</v>
      </c>
      <c r="AM15" t="s">
        <v>137</v>
      </c>
      <c r="AN15" t="s">
        <v>119</v>
      </c>
    </row>
    <row r="16" spans="1:41" ht="34.5" customHeight="1" x14ac:dyDescent="0.4">
      <c r="A16" s="1"/>
      <c r="B16" s="78" t="s">
        <v>122</v>
      </c>
      <c r="C16" s="79"/>
      <c r="D16" s="79"/>
      <c r="E16" s="80"/>
      <c r="F16" s="80"/>
      <c r="G16" s="81"/>
      <c r="H16" s="82"/>
      <c r="I16" s="83"/>
      <c r="J16" s="31" t="s">
        <v>5</v>
      </c>
      <c r="K16" s="83"/>
      <c r="L16" s="84"/>
      <c r="M16" s="85" t="str">
        <f t="shared" si="0"/>
        <v/>
      </c>
      <c r="N16" s="85"/>
      <c r="O16" s="32" t="str">
        <f t="shared" si="4"/>
        <v/>
      </c>
      <c r="P16" s="9"/>
      <c r="Q16" s="32" t="str">
        <f t="shared" si="1"/>
        <v/>
      </c>
      <c r="R16" s="32">
        <f t="shared" si="2"/>
        <v>0</v>
      </c>
      <c r="S16" s="1"/>
      <c r="T16">
        <v>12</v>
      </c>
      <c r="U16" s="1" t="s">
        <v>60</v>
      </c>
      <c r="V16" s="8">
        <v>0.32291666666666669</v>
      </c>
      <c r="AE16" s="11" t="str">
        <f t="shared" si="3"/>
        <v/>
      </c>
      <c r="AH16">
        <v>12</v>
      </c>
      <c r="AI16">
        <v>12</v>
      </c>
      <c r="AK16" t="s">
        <v>82</v>
      </c>
      <c r="AM16" t="s">
        <v>138</v>
      </c>
      <c r="AN16" t="s">
        <v>120</v>
      </c>
      <c r="AO16" t="s">
        <v>1</v>
      </c>
    </row>
    <row r="17" spans="1:40" ht="34.5" customHeight="1" x14ac:dyDescent="0.4">
      <c r="A17" s="1"/>
      <c r="B17" s="78" t="s">
        <v>122</v>
      </c>
      <c r="C17" s="79"/>
      <c r="D17" s="79"/>
      <c r="E17" s="80"/>
      <c r="F17" s="80"/>
      <c r="G17" s="81"/>
      <c r="H17" s="82"/>
      <c r="I17" s="83"/>
      <c r="J17" s="31" t="s">
        <v>5</v>
      </c>
      <c r="K17" s="83"/>
      <c r="L17" s="84"/>
      <c r="M17" s="85" t="str">
        <f t="shared" si="0"/>
        <v/>
      </c>
      <c r="N17" s="85"/>
      <c r="O17" s="32" t="str">
        <f t="shared" si="4"/>
        <v/>
      </c>
      <c r="P17" s="9"/>
      <c r="Q17" s="32" t="str">
        <f t="shared" si="1"/>
        <v/>
      </c>
      <c r="R17" s="32">
        <f t="shared" si="2"/>
        <v>0</v>
      </c>
      <c r="S17" s="1"/>
      <c r="T17">
        <v>13</v>
      </c>
      <c r="U17" s="1" t="s">
        <v>61</v>
      </c>
      <c r="V17" s="8">
        <v>0.33333333333333331</v>
      </c>
      <c r="AE17" s="11" t="str">
        <f t="shared" si="3"/>
        <v/>
      </c>
      <c r="AI17">
        <v>13</v>
      </c>
      <c r="AK17" t="s">
        <v>83</v>
      </c>
      <c r="AM17" t="s">
        <v>139</v>
      </c>
      <c r="AN17" t="s">
        <v>121</v>
      </c>
    </row>
    <row r="18" spans="1:40" ht="34.5" customHeight="1" x14ac:dyDescent="0.4">
      <c r="A18" s="1"/>
      <c r="B18" s="78" t="s">
        <v>122</v>
      </c>
      <c r="C18" s="79"/>
      <c r="D18" s="79"/>
      <c r="E18" s="80"/>
      <c r="F18" s="80"/>
      <c r="G18" s="81"/>
      <c r="H18" s="82"/>
      <c r="I18" s="83"/>
      <c r="J18" s="31" t="s">
        <v>5</v>
      </c>
      <c r="K18" s="83"/>
      <c r="L18" s="84"/>
      <c r="M18" s="85" t="str">
        <f t="shared" si="0"/>
        <v/>
      </c>
      <c r="N18" s="85"/>
      <c r="O18" s="32" t="str">
        <f t="shared" si="4"/>
        <v/>
      </c>
      <c r="P18" s="9"/>
      <c r="Q18" s="32" t="str">
        <f t="shared" si="1"/>
        <v/>
      </c>
      <c r="R18" s="32">
        <f t="shared" si="2"/>
        <v>0</v>
      </c>
      <c r="S18" s="1"/>
      <c r="T18">
        <v>14</v>
      </c>
      <c r="U18" s="1" t="s">
        <v>62</v>
      </c>
      <c r="V18" s="8">
        <v>0.34375</v>
      </c>
      <c r="AE18" s="11" t="str">
        <f t="shared" si="3"/>
        <v/>
      </c>
      <c r="AI18">
        <v>14</v>
      </c>
      <c r="AK18" t="s">
        <v>159</v>
      </c>
      <c r="AM18" t="s">
        <v>140</v>
      </c>
      <c r="AN18" t="s">
        <v>124</v>
      </c>
    </row>
    <row r="19" spans="1:40" ht="34.5" customHeight="1" thickBot="1" x14ac:dyDescent="0.45">
      <c r="A19" s="33"/>
      <c r="B19" s="67" t="s">
        <v>122</v>
      </c>
      <c r="C19" s="68"/>
      <c r="D19" s="68"/>
      <c r="E19" s="69"/>
      <c r="F19" s="69"/>
      <c r="G19" s="70"/>
      <c r="H19" s="71"/>
      <c r="I19" s="72"/>
      <c r="J19" s="34" t="s">
        <v>5</v>
      </c>
      <c r="K19" s="72"/>
      <c r="L19" s="73"/>
      <c r="M19" s="74" t="str">
        <f t="shared" si="0"/>
        <v/>
      </c>
      <c r="N19" s="74"/>
      <c r="O19" s="35" t="str">
        <f t="shared" si="4"/>
        <v/>
      </c>
      <c r="P19" s="36"/>
      <c r="Q19" s="35" t="str">
        <f t="shared" si="1"/>
        <v/>
      </c>
      <c r="R19" s="35">
        <f t="shared" si="2"/>
        <v>0</v>
      </c>
      <c r="S19" s="33"/>
      <c r="T19">
        <v>15</v>
      </c>
      <c r="U19" s="1" t="s">
        <v>63</v>
      </c>
      <c r="V19" s="8">
        <v>0.35416666666666669</v>
      </c>
      <c r="AE19" s="11" t="str">
        <f t="shared" si="3"/>
        <v/>
      </c>
      <c r="AI19">
        <v>15</v>
      </c>
      <c r="AK19" t="s">
        <v>87</v>
      </c>
      <c r="AM19" t="s">
        <v>141</v>
      </c>
      <c r="AN19" t="s">
        <v>125</v>
      </c>
    </row>
    <row r="20" spans="1:40" ht="33.75" customHeight="1" thickTop="1" x14ac:dyDescent="0.4">
      <c r="A20" s="75" t="s">
        <v>14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75"/>
      <c r="N20" s="77"/>
      <c r="O20" s="12">
        <f>SUM(O10:O19)</f>
        <v>0</v>
      </c>
      <c r="P20" s="2"/>
      <c r="Q20" s="12">
        <f>SUM(Q10:Q19)</f>
        <v>0</v>
      </c>
      <c r="R20" s="12">
        <f>SUM(R10:R19)</f>
        <v>0</v>
      </c>
      <c r="S20" s="3"/>
      <c r="T20">
        <v>16</v>
      </c>
      <c r="U20" s="1" t="s">
        <v>64</v>
      </c>
      <c r="V20" s="8">
        <v>0.36458333333333331</v>
      </c>
      <c r="AI20">
        <v>16</v>
      </c>
      <c r="AK20" t="s">
        <v>85</v>
      </c>
      <c r="AM20" t="s">
        <v>142</v>
      </c>
      <c r="AN20" t="s">
        <v>126</v>
      </c>
    </row>
    <row r="21" spans="1:40" x14ac:dyDescent="0.4">
      <c r="T21">
        <v>17</v>
      </c>
      <c r="U21" s="1" t="s">
        <v>65</v>
      </c>
      <c r="V21" s="8">
        <v>0.375</v>
      </c>
      <c r="AI21">
        <v>17</v>
      </c>
      <c r="AK21" t="s">
        <v>86</v>
      </c>
      <c r="AM21" t="s">
        <v>143</v>
      </c>
      <c r="AN21" t="s">
        <v>127</v>
      </c>
    </row>
    <row r="22" spans="1:40" x14ac:dyDescent="0.4">
      <c r="T22">
        <v>18</v>
      </c>
      <c r="U22" s="1" t="s">
        <v>66</v>
      </c>
      <c r="V22" s="8">
        <v>0.38541666666666669</v>
      </c>
      <c r="AI22">
        <v>18</v>
      </c>
      <c r="AK22" t="s">
        <v>88</v>
      </c>
      <c r="AM22" t="s">
        <v>129</v>
      </c>
      <c r="AN22" t="s">
        <v>128</v>
      </c>
    </row>
    <row r="23" spans="1:40" x14ac:dyDescent="0.4">
      <c r="A23" t="s">
        <v>42</v>
      </c>
      <c r="T23">
        <v>19</v>
      </c>
      <c r="U23" s="1" t="s">
        <v>71</v>
      </c>
      <c r="V23" s="8">
        <v>0.39583333333333331</v>
      </c>
      <c r="AI23">
        <v>19</v>
      </c>
      <c r="AK23" t="s">
        <v>89</v>
      </c>
      <c r="AM23" t="s">
        <v>1</v>
      </c>
      <c r="AN23" t="s">
        <v>1</v>
      </c>
    </row>
    <row r="24" spans="1:40" x14ac:dyDescent="0.4">
      <c r="T24">
        <v>20</v>
      </c>
      <c r="U24" s="1" t="s">
        <v>67</v>
      </c>
      <c r="V24" s="8">
        <v>0.40625</v>
      </c>
      <c r="AI24">
        <v>20</v>
      </c>
      <c r="AK24" t="s">
        <v>90</v>
      </c>
      <c r="AN24" t="s">
        <v>1</v>
      </c>
    </row>
    <row r="25" spans="1:40" ht="26.25" customHeight="1" x14ac:dyDescent="0.4">
      <c r="S25" s="10" t="s">
        <v>151</v>
      </c>
      <c r="T25">
        <v>21</v>
      </c>
      <c r="U25" s="1" t="s">
        <v>68</v>
      </c>
      <c r="V25" s="8">
        <v>0.41666666666666669</v>
      </c>
      <c r="AI25">
        <v>21</v>
      </c>
      <c r="AK25" t="s">
        <v>162</v>
      </c>
    </row>
    <row r="26" spans="1:40" ht="33" customHeight="1" x14ac:dyDescent="0.4">
      <c r="H26" s="93" t="s">
        <v>0</v>
      </c>
      <c r="I26" s="93"/>
      <c r="J26" s="93"/>
      <c r="K26" s="93"/>
      <c r="L26" s="93"/>
      <c r="M26" s="93"/>
      <c r="N26" s="93"/>
      <c r="O26" s="93"/>
      <c r="P26" s="93"/>
      <c r="S26" s="10" t="s">
        <v>153</v>
      </c>
      <c r="T26">
        <v>22</v>
      </c>
      <c r="U26" s="1" t="s">
        <v>69</v>
      </c>
      <c r="V26" s="8">
        <v>0.42708333333333331</v>
      </c>
      <c r="AI26">
        <v>22</v>
      </c>
      <c r="AK26" t="s">
        <v>92</v>
      </c>
    </row>
    <row r="27" spans="1:40" ht="26.25" customHeight="1" x14ac:dyDescent="0.4">
      <c r="T27" t="s">
        <v>1</v>
      </c>
      <c r="V27" s="8">
        <v>0.4375</v>
      </c>
      <c r="AI27">
        <v>23</v>
      </c>
      <c r="AK27" t="s">
        <v>93</v>
      </c>
    </row>
    <row r="28" spans="1:40" ht="30" customHeight="1" x14ac:dyDescent="0.4">
      <c r="A28" t="s">
        <v>8</v>
      </c>
      <c r="B28" t="s">
        <v>1</v>
      </c>
      <c r="C28" t="s">
        <v>43</v>
      </c>
      <c r="E28" t="s">
        <v>44</v>
      </c>
      <c r="G28" t="s">
        <v>45</v>
      </c>
      <c r="H28" t="s">
        <v>1</v>
      </c>
      <c r="R28" s="94" t="s">
        <v>12</v>
      </c>
      <c r="S28" s="94"/>
      <c r="V28" s="8">
        <v>0.44791666666666669</v>
      </c>
      <c r="AI28">
        <v>24</v>
      </c>
      <c r="AK28" t="s">
        <v>94</v>
      </c>
    </row>
    <row r="29" spans="1:40" ht="18" customHeight="1" x14ac:dyDescent="0.4">
      <c r="A29" t="s">
        <v>11</v>
      </c>
      <c r="Q29" t="s">
        <v>11</v>
      </c>
      <c r="V29" s="8">
        <v>0.45833333333333331</v>
      </c>
      <c r="AI29">
        <v>25</v>
      </c>
      <c r="AK29" t="s">
        <v>161</v>
      </c>
    </row>
    <row r="30" spans="1:40" ht="22.5" customHeight="1" x14ac:dyDescent="0.4">
      <c r="A30" t="s">
        <v>18</v>
      </c>
      <c r="B30" s="96"/>
      <c r="C30" s="96"/>
      <c r="D30" s="96"/>
      <c r="E30" s="96"/>
      <c r="F30" s="96"/>
      <c r="G30" s="96"/>
      <c r="Q30" t="s">
        <v>9</v>
      </c>
      <c r="R30" s="96"/>
      <c r="S30" s="96"/>
      <c r="V30" s="8">
        <v>0.46875</v>
      </c>
      <c r="AI30">
        <v>26</v>
      </c>
      <c r="AK30" t="s">
        <v>96</v>
      </c>
    </row>
    <row r="31" spans="1:40" ht="21.75" customHeight="1" x14ac:dyDescent="0.4">
      <c r="Q31" t="s">
        <v>10</v>
      </c>
      <c r="S31" s="25" t="s">
        <v>15</v>
      </c>
      <c r="V31" s="8">
        <v>0.47916666666666669</v>
      </c>
      <c r="AI31">
        <v>27</v>
      </c>
      <c r="AK31" t="s">
        <v>97</v>
      </c>
    </row>
    <row r="32" spans="1:40" ht="15" customHeight="1" x14ac:dyDescent="0.4">
      <c r="A32" s="86" t="s">
        <v>16</v>
      </c>
      <c r="B32" s="88" t="s">
        <v>17</v>
      </c>
      <c r="C32" s="89"/>
      <c r="D32" s="89"/>
      <c r="E32" s="89"/>
      <c r="F32" s="89"/>
      <c r="G32" s="90"/>
      <c r="H32" s="88" t="s">
        <v>2</v>
      </c>
      <c r="I32" s="89"/>
      <c r="J32" s="89"/>
      <c r="K32" s="89"/>
      <c r="L32" s="90"/>
      <c r="M32" s="91" t="s">
        <v>6</v>
      </c>
      <c r="N32" s="92"/>
      <c r="O32" s="26" t="s">
        <v>41</v>
      </c>
      <c r="P32" s="78" t="s">
        <v>13</v>
      </c>
      <c r="Q32" s="97"/>
      <c r="R32" s="86" t="s">
        <v>7</v>
      </c>
      <c r="S32" s="86" t="s">
        <v>19</v>
      </c>
      <c r="V32" s="8">
        <v>0.48958333333333331</v>
      </c>
      <c r="AI32">
        <v>28</v>
      </c>
      <c r="AK32" t="s">
        <v>98</v>
      </c>
    </row>
    <row r="33" spans="1:37" ht="18.75" customHeight="1" x14ac:dyDescent="0.4">
      <c r="A33" s="87"/>
      <c r="B33" s="75"/>
      <c r="C33" s="76"/>
      <c r="D33" s="76"/>
      <c r="E33" s="76"/>
      <c r="F33" s="76"/>
      <c r="G33" s="77"/>
      <c r="H33" s="21" t="s">
        <v>3</v>
      </c>
      <c r="I33" s="22" t="s">
        <v>4</v>
      </c>
      <c r="J33" s="22" t="s">
        <v>5</v>
      </c>
      <c r="K33" s="22" t="s">
        <v>3</v>
      </c>
      <c r="L33" s="23" t="s">
        <v>4</v>
      </c>
      <c r="M33" s="27" t="s">
        <v>20</v>
      </c>
      <c r="N33" s="28" t="s">
        <v>4</v>
      </c>
      <c r="O33" s="29"/>
      <c r="P33" s="30" t="s">
        <v>37</v>
      </c>
      <c r="Q33" s="30" t="s">
        <v>38</v>
      </c>
      <c r="R33" s="87"/>
      <c r="S33" s="87"/>
      <c r="V33" s="8">
        <v>0.5</v>
      </c>
      <c r="AI33">
        <v>29</v>
      </c>
      <c r="AK33" t="s">
        <v>99</v>
      </c>
    </row>
    <row r="34" spans="1:37" ht="34.5" customHeight="1" x14ac:dyDescent="0.4">
      <c r="A34" s="1"/>
      <c r="B34" s="78" t="s">
        <v>122</v>
      </c>
      <c r="C34" s="79"/>
      <c r="D34" s="79"/>
      <c r="E34" s="40"/>
      <c r="F34" s="40"/>
      <c r="G34" s="41"/>
      <c r="H34" s="82"/>
      <c r="I34" s="83"/>
      <c r="J34" s="31" t="s">
        <v>5</v>
      </c>
      <c r="K34" s="83"/>
      <c r="L34" s="84"/>
      <c r="M34" s="82" t="str">
        <f t="shared" ref="M34:M43" si="5">IF((K34)=0,"",IF(K34&lt;H34,1+K34-H34,K34-H34))</f>
        <v/>
      </c>
      <c r="N34" s="84"/>
      <c r="O34" s="32" t="str">
        <f t="shared" ref="O34:O43" si="6">IFERROR(AE34*$O$33,"")</f>
        <v/>
      </c>
      <c r="P34" s="9"/>
      <c r="Q34" s="32" t="str">
        <f t="shared" ref="Q34:Q43" si="7">IFERROR(VLOOKUP(P34,$Z$5:$AB$12,3,FALSE),"")</f>
        <v/>
      </c>
      <c r="R34" s="32">
        <f t="shared" ref="R34:R43" si="8">SUM(O34:Q34)</f>
        <v>0</v>
      </c>
      <c r="S34" s="1"/>
      <c r="V34" s="8">
        <v>0.51041666666666663</v>
      </c>
      <c r="AE34" s="11" t="str">
        <f>IF(M34="","",(HOUR(M34))+(MINUTE(M34)/60))</f>
        <v/>
      </c>
      <c r="AI34">
        <v>30</v>
      </c>
      <c r="AK34" t="s">
        <v>100</v>
      </c>
    </row>
    <row r="35" spans="1:37" ht="34.5" customHeight="1" x14ac:dyDescent="0.4">
      <c r="A35" s="1"/>
      <c r="B35" s="78" t="s">
        <v>122</v>
      </c>
      <c r="C35" s="79"/>
      <c r="D35" s="79"/>
      <c r="E35" s="40"/>
      <c r="F35" s="40"/>
      <c r="G35" s="41"/>
      <c r="H35" s="82"/>
      <c r="I35" s="83"/>
      <c r="J35" s="31" t="s">
        <v>5</v>
      </c>
      <c r="K35" s="83"/>
      <c r="L35" s="84"/>
      <c r="M35" s="82" t="str">
        <f t="shared" si="5"/>
        <v/>
      </c>
      <c r="N35" s="84"/>
      <c r="O35" s="32" t="str">
        <f t="shared" si="6"/>
        <v/>
      </c>
      <c r="P35" s="9"/>
      <c r="Q35" s="32" t="str">
        <f t="shared" si="7"/>
        <v/>
      </c>
      <c r="R35" s="32">
        <f t="shared" si="8"/>
        <v>0</v>
      </c>
      <c r="S35" s="1"/>
      <c r="V35" s="8">
        <v>0.52083333333333337</v>
      </c>
      <c r="AE35" s="11" t="str">
        <f t="shared" ref="AE35:AE43" si="9">IF(M35="","",(HOUR(M35))+(MINUTE(M35)/60))</f>
        <v/>
      </c>
      <c r="AI35">
        <v>31</v>
      </c>
      <c r="AK35" t="s">
        <v>101</v>
      </c>
    </row>
    <row r="36" spans="1:37" ht="34.5" customHeight="1" x14ac:dyDescent="0.4">
      <c r="A36" s="1"/>
      <c r="B36" s="78" t="s">
        <v>122</v>
      </c>
      <c r="C36" s="79"/>
      <c r="D36" s="79"/>
      <c r="E36" s="40"/>
      <c r="F36" s="40"/>
      <c r="G36" s="41"/>
      <c r="H36" s="82"/>
      <c r="I36" s="83"/>
      <c r="J36" s="31" t="s">
        <v>5</v>
      </c>
      <c r="K36" s="83"/>
      <c r="L36" s="84"/>
      <c r="M36" s="82" t="str">
        <f t="shared" si="5"/>
        <v/>
      </c>
      <c r="N36" s="84"/>
      <c r="O36" s="32" t="str">
        <f t="shared" si="6"/>
        <v/>
      </c>
      <c r="P36" s="9"/>
      <c r="Q36" s="32" t="str">
        <f t="shared" si="7"/>
        <v/>
      </c>
      <c r="R36" s="32">
        <f t="shared" si="8"/>
        <v>0</v>
      </c>
      <c r="S36" s="1"/>
      <c r="V36" s="8">
        <v>0.53125</v>
      </c>
      <c r="AE36" s="11" t="str">
        <f t="shared" si="9"/>
        <v/>
      </c>
      <c r="AK36" t="s">
        <v>160</v>
      </c>
    </row>
    <row r="37" spans="1:37" ht="34.5" customHeight="1" x14ac:dyDescent="0.4">
      <c r="A37" s="1"/>
      <c r="B37" s="78" t="s">
        <v>122</v>
      </c>
      <c r="C37" s="79"/>
      <c r="D37" s="79"/>
      <c r="E37" s="40"/>
      <c r="F37" s="40"/>
      <c r="G37" s="41"/>
      <c r="H37" s="82"/>
      <c r="I37" s="83"/>
      <c r="J37" s="31" t="s">
        <v>5</v>
      </c>
      <c r="K37" s="83"/>
      <c r="L37" s="84"/>
      <c r="M37" s="82" t="str">
        <f t="shared" si="5"/>
        <v/>
      </c>
      <c r="N37" s="84"/>
      <c r="O37" s="32" t="str">
        <f t="shared" si="6"/>
        <v/>
      </c>
      <c r="P37" s="9"/>
      <c r="Q37" s="32" t="str">
        <f t="shared" si="7"/>
        <v/>
      </c>
      <c r="R37" s="32">
        <f t="shared" si="8"/>
        <v>0</v>
      </c>
      <c r="S37" s="1"/>
      <c r="V37" s="8">
        <v>0.54166666666666663</v>
      </c>
      <c r="AE37" s="11" t="str">
        <f t="shared" si="9"/>
        <v/>
      </c>
    </row>
    <row r="38" spans="1:37" ht="34.5" customHeight="1" x14ac:dyDescent="0.4">
      <c r="A38" s="1"/>
      <c r="B38" s="78" t="s">
        <v>122</v>
      </c>
      <c r="C38" s="79"/>
      <c r="D38" s="79"/>
      <c r="E38" s="40"/>
      <c r="F38" s="40"/>
      <c r="G38" s="41"/>
      <c r="H38" s="82"/>
      <c r="I38" s="83"/>
      <c r="J38" s="31" t="s">
        <v>5</v>
      </c>
      <c r="K38" s="83"/>
      <c r="L38" s="84"/>
      <c r="M38" s="82" t="str">
        <f t="shared" si="5"/>
        <v/>
      </c>
      <c r="N38" s="84"/>
      <c r="O38" s="32" t="str">
        <f t="shared" si="6"/>
        <v/>
      </c>
      <c r="P38" s="9"/>
      <c r="Q38" s="32" t="str">
        <f t="shared" si="7"/>
        <v/>
      </c>
      <c r="R38" s="32">
        <f t="shared" si="8"/>
        <v>0</v>
      </c>
      <c r="S38" s="1"/>
      <c r="V38" s="8">
        <v>0.55208333333333337</v>
      </c>
      <c r="AE38" s="11" t="str">
        <f t="shared" si="9"/>
        <v/>
      </c>
    </row>
    <row r="39" spans="1:37" ht="34.5" customHeight="1" x14ac:dyDescent="0.4">
      <c r="A39" s="1"/>
      <c r="B39" s="78" t="s">
        <v>122</v>
      </c>
      <c r="C39" s="79"/>
      <c r="D39" s="79"/>
      <c r="E39" s="40"/>
      <c r="F39" s="40"/>
      <c r="G39" s="41"/>
      <c r="H39" s="82"/>
      <c r="I39" s="83"/>
      <c r="J39" s="31" t="s">
        <v>5</v>
      </c>
      <c r="K39" s="83"/>
      <c r="L39" s="84"/>
      <c r="M39" s="82" t="str">
        <f t="shared" si="5"/>
        <v/>
      </c>
      <c r="N39" s="84"/>
      <c r="O39" s="32" t="str">
        <f t="shared" si="6"/>
        <v/>
      </c>
      <c r="P39" s="9"/>
      <c r="Q39" s="32" t="str">
        <f t="shared" si="7"/>
        <v/>
      </c>
      <c r="R39" s="32">
        <f t="shared" si="8"/>
        <v>0</v>
      </c>
      <c r="S39" s="1"/>
      <c r="V39" s="8">
        <v>0.5625</v>
      </c>
      <c r="AE39" s="11" t="str">
        <f t="shared" si="9"/>
        <v/>
      </c>
    </row>
    <row r="40" spans="1:37" ht="34.5" customHeight="1" x14ac:dyDescent="0.4">
      <c r="A40" s="1"/>
      <c r="B40" s="78" t="s">
        <v>122</v>
      </c>
      <c r="C40" s="79"/>
      <c r="D40" s="79"/>
      <c r="E40" s="40"/>
      <c r="F40" s="40"/>
      <c r="G40" s="41"/>
      <c r="H40" s="82"/>
      <c r="I40" s="83"/>
      <c r="J40" s="31" t="s">
        <v>5</v>
      </c>
      <c r="K40" s="83"/>
      <c r="L40" s="84"/>
      <c r="M40" s="82" t="str">
        <f t="shared" si="5"/>
        <v/>
      </c>
      <c r="N40" s="84"/>
      <c r="O40" s="32" t="str">
        <f t="shared" si="6"/>
        <v/>
      </c>
      <c r="P40" s="9"/>
      <c r="Q40" s="32" t="str">
        <f t="shared" si="7"/>
        <v/>
      </c>
      <c r="R40" s="32">
        <f t="shared" si="8"/>
        <v>0</v>
      </c>
      <c r="S40" s="1"/>
      <c r="V40" s="8">
        <v>0.57291666666666663</v>
      </c>
      <c r="AE40" s="11" t="str">
        <f t="shared" si="9"/>
        <v/>
      </c>
    </row>
    <row r="41" spans="1:37" ht="34.5" customHeight="1" x14ac:dyDescent="0.4">
      <c r="A41" s="1"/>
      <c r="B41" s="78" t="s">
        <v>122</v>
      </c>
      <c r="C41" s="79"/>
      <c r="D41" s="79"/>
      <c r="E41" s="40"/>
      <c r="F41" s="40"/>
      <c r="G41" s="41"/>
      <c r="H41" s="82"/>
      <c r="I41" s="83"/>
      <c r="J41" s="31" t="s">
        <v>5</v>
      </c>
      <c r="K41" s="83"/>
      <c r="L41" s="84"/>
      <c r="M41" s="82" t="str">
        <f t="shared" si="5"/>
        <v/>
      </c>
      <c r="N41" s="84"/>
      <c r="O41" s="32" t="str">
        <f t="shared" si="6"/>
        <v/>
      </c>
      <c r="P41" s="9"/>
      <c r="Q41" s="32" t="str">
        <f t="shared" si="7"/>
        <v/>
      </c>
      <c r="R41" s="32">
        <f t="shared" si="8"/>
        <v>0</v>
      </c>
      <c r="S41" s="1"/>
      <c r="V41" s="8">
        <v>0.58333333333333337</v>
      </c>
      <c r="AE41" s="11" t="str">
        <f t="shared" si="9"/>
        <v/>
      </c>
    </row>
    <row r="42" spans="1:37" ht="34.5" customHeight="1" x14ac:dyDescent="0.4">
      <c r="A42" s="1"/>
      <c r="B42" s="78" t="s">
        <v>122</v>
      </c>
      <c r="C42" s="79"/>
      <c r="D42" s="79"/>
      <c r="E42" s="40"/>
      <c r="F42" s="40"/>
      <c r="G42" s="41"/>
      <c r="H42" s="82"/>
      <c r="I42" s="83"/>
      <c r="J42" s="31" t="s">
        <v>5</v>
      </c>
      <c r="K42" s="83"/>
      <c r="L42" s="84"/>
      <c r="M42" s="82" t="str">
        <f t="shared" si="5"/>
        <v/>
      </c>
      <c r="N42" s="84"/>
      <c r="O42" s="32" t="str">
        <f t="shared" si="6"/>
        <v/>
      </c>
      <c r="P42" s="9"/>
      <c r="Q42" s="32" t="str">
        <f t="shared" si="7"/>
        <v/>
      </c>
      <c r="R42" s="32">
        <f t="shared" si="8"/>
        <v>0</v>
      </c>
      <c r="S42" s="1"/>
      <c r="V42" s="8">
        <v>0.59375</v>
      </c>
      <c r="AE42" s="11" t="str">
        <f t="shared" si="9"/>
        <v/>
      </c>
    </row>
    <row r="43" spans="1:37" ht="34.5" customHeight="1" thickBot="1" x14ac:dyDescent="0.45">
      <c r="A43" s="33"/>
      <c r="B43" s="67" t="s">
        <v>122</v>
      </c>
      <c r="C43" s="68"/>
      <c r="D43" s="68"/>
      <c r="E43" s="42"/>
      <c r="F43" s="42"/>
      <c r="G43" s="43"/>
      <c r="H43" s="71"/>
      <c r="I43" s="72"/>
      <c r="J43" s="34" t="s">
        <v>5</v>
      </c>
      <c r="K43" s="72"/>
      <c r="L43" s="73"/>
      <c r="M43" s="71" t="str">
        <f t="shared" si="5"/>
        <v/>
      </c>
      <c r="N43" s="73"/>
      <c r="O43" s="35" t="str">
        <f t="shared" si="6"/>
        <v/>
      </c>
      <c r="P43" s="36"/>
      <c r="Q43" s="35" t="str">
        <f t="shared" si="7"/>
        <v/>
      </c>
      <c r="R43" s="35">
        <f t="shared" si="8"/>
        <v>0</v>
      </c>
      <c r="S43" s="33"/>
      <c r="V43" s="8">
        <v>0.60416666666666663</v>
      </c>
      <c r="AE43" s="11" t="str">
        <f t="shared" si="9"/>
        <v/>
      </c>
    </row>
    <row r="44" spans="1:37" ht="33.75" customHeight="1" thickTop="1" x14ac:dyDescent="0.4">
      <c r="A44" s="75" t="s">
        <v>14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75"/>
      <c r="N44" s="77"/>
      <c r="O44" s="12">
        <f>SUM(O34:O43)</f>
        <v>0</v>
      </c>
      <c r="P44" s="2"/>
      <c r="Q44" s="12">
        <f>SUM(Q34:Q43)</f>
        <v>0</v>
      </c>
      <c r="R44" s="12">
        <f>SUM(R34:R43)</f>
        <v>0</v>
      </c>
      <c r="S44" s="3"/>
      <c r="V44" s="8">
        <v>0.61458333333333337</v>
      </c>
    </row>
    <row r="45" spans="1:37" ht="18.75" customHeight="1" x14ac:dyDescent="0.4">
      <c r="V45" s="8">
        <v>0.625</v>
      </c>
    </row>
    <row r="46" spans="1:37" x14ac:dyDescent="0.4">
      <c r="V46" s="8">
        <v>0.63541666666666663</v>
      </c>
    </row>
    <row r="47" spans="1:37" x14ac:dyDescent="0.4">
      <c r="A47" t="s">
        <v>42</v>
      </c>
      <c r="V47" s="8">
        <v>0.64583333333333337</v>
      </c>
    </row>
    <row r="48" spans="1:37" x14ac:dyDescent="0.4">
      <c r="V48" s="8">
        <v>0.65625</v>
      </c>
    </row>
    <row r="49" spans="1:31" ht="26.25" customHeight="1" x14ac:dyDescent="0.4">
      <c r="S49" s="10" t="s">
        <v>151</v>
      </c>
      <c r="V49" s="8">
        <v>0.66666666666666663</v>
      </c>
    </row>
    <row r="50" spans="1:31" ht="33" customHeight="1" x14ac:dyDescent="0.4">
      <c r="H50" s="93" t="s">
        <v>0</v>
      </c>
      <c r="I50" s="93"/>
      <c r="J50" s="93"/>
      <c r="K50" s="93"/>
      <c r="L50" s="93"/>
      <c r="M50" s="93"/>
      <c r="N50" s="93"/>
      <c r="O50" s="93"/>
      <c r="P50" s="93"/>
      <c r="S50" s="10" t="s">
        <v>154</v>
      </c>
      <c r="V50" s="8">
        <v>0.67708333333333337</v>
      </c>
    </row>
    <row r="51" spans="1:31" ht="26.25" customHeight="1" x14ac:dyDescent="0.4">
      <c r="V51" s="8">
        <v>0.6875</v>
      </c>
    </row>
    <row r="52" spans="1:31" ht="30" customHeight="1" x14ac:dyDescent="0.4">
      <c r="A52" t="s">
        <v>8</v>
      </c>
      <c r="B52" t="s">
        <v>1</v>
      </c>
      <c r="C52" t="s">
        <v>43</v>
      </c>
      <c r="E52" t="s">
        <v>44</v>
      </c>
      <c r="G52" t="s">
        <v>45</v>
      </c>
      <c r="H52" t="s">
        <v>1</v>
      </c>
      <c r="R52" s="94" t="s">
        <v>12</v>
      </c>
      <c r="S52" s="95"/>
      <c r="V52" s="8">
        <v>0.69791666666666663</v>
      </c>
    </row>
    <row r="53" spans="1:31" ht="18" customHeight="1" x14ac:dyDescent="0.4">
      <c r="A53" t="s">
        <v>11</v>
      </c>
      <c r="Q53" t="s">
        <v>11</v>
      </c>
      <c r="V53" s="8">
        <v>0.70833333333333337</v>
      </c>
    </row>
    <row r="54" spans="1:31" ht="22.5" customHeight="1" x14ac:dyDescent="0.4">
      <c r="A54" t="s">
        <v>18</v>
      </c>
      <c r="B54" s="96"/>
      <c r="C54" s="96"/>
      <c r="D54" s="96"/>
      <c r="E54" s="96"/>
      <c r="F54" s="96"/>
      <c r="G54" s="96"/>
      <c r="Q54" t="s">
        <v>9</v>
      </c>
      <c r="R54" s="96"/>
      <c r="S54" s="96"/>
      <c r="V54" s="8">
        <v>0.71875</v>
      </c>
    </row>
    <row r="55" spans="1:31" ht="21.75" customHeight="1" x14ac:dyDescent="0.4">
      <c r="Q55" t="s">
        <v>10</v>
      </c>
      <c r="S55" s="25" t="s">
        <v>15</v>
      </c>
      <c r="V55" s="8">
        <v>0.72916666666666663</v>
      </c>
    </row>
    <row r="56" spans="1:31" ht="15" customHeight="1" x14ac:dyDescent="0.4">
      <c r="A56" s="86" t="s">
        <v>16</v>
      </c>
      <c r="B56" s="88" t="s">
        <v>17</v>
      </c>
      <c r="C56" s="89"/>
      <c r="D56" s="89"/>
      <c r="E56" s="89"/>
      <c r="F56" s="89"/>
      <c r="G56" s="90"/>
      <c r="H56" s="88" t="s">
        <v>2</v>
      </c>
      <c r="I56" s="89"/>
      <c r="J56" s="89"/>
      <c r="K56" s="89"/>
      <c r="L56" s="90"/>
      <c r="M56" s="91" t="s">
        <v>6</v>
      </c>
      <c r="N56" s="92"/>
      <c r="O56" s="26" t="s">
        <v>41</v>
      </c>
      <c r="P56" s="88" t="s">
        <v>13</v>
      </c>
      <c r="Q56" s="90"/>
      <c r="R56" s="86" t="s">
        <v>7</v>
      </c>
      <c r="S56" s="86" t="s">
        <v>19</v>
      </c>
      <c r="V56" s="8">
        <v>0.73958333333333337</v>
      </c>
    </row>
    <row r="57" spans="1:31" ht="18.75" customHeight="1" x14ac:dyDescent="0.4">
      <c r="A57" s="87"/>
      <c r="B57" s="75"/>
      <c r="C57" s="76"/>
      <c r="D57" s="76"/>
      <c r="E57" s="76"/>
      <c r="F57" s="76"/>
      <c r="G57" s="77"/>
      <c r="H57" s="21" t="s">
        <v>3</v>
      </c>
      <c r="I57" s="22" t="s">
        <v>4</v>
      </c>
      <c r="J57" s="22" t="s">
        <v>5</v>
      </c>
      <c r="K57" s="22" t="s">
        <v>3</v>
      </c>
      <c r="L57" s="23" t="s">
        <v>4</v>
      </c>
      <c r="M57" s="27" t="s">
        <v>20</v>
      </c>
      <c r="N57" s="28" t="s">
        <v>4</v>
      </c>
      <c r="O57" s="29"/>
      <c r="P57" s="30" t="s">
        <v>37</v>
      </c>
      <c r="Q57" s="30" t="s">
        <v>38</v>
      </c>
      <c r="R57" s="87"/>
      <c r="S57" s="87"/>
      <c r="V57" s="8">
        <v>0.75</v>
      </c>
    </row>
    <row r="58" spans="1:31" ht="34.5" customHeight="1" x14ac:dyDescent="0.4">
      <c r="A58" s="1"/>
      <c r="B58" s="78" t="s">
        <v>122</v>
      </c>
      <c r="C58" s="79"/>
      <c r="D58" s="79"/>
      <c r="E58" s="80"/>
      <c r="F58" s="80"/>
      <c r="G58" s="81"/>
      <c r="H58" s="82"/>
      <c r="I58" s="83"/>
      <c r="J58" s="31" t="s">
        <v>5</v>
      </c>
      <c r="K58" s="83"/>
      <c r="L58" s="84"/>
      <c r="M58" s="85" t="str">
        <f t="shared" ref="M58:M67" si="10">IF((K58)=0,"",IF(K58&lt;H58,1+K58-H58,K58-H58))</f>
        <v/>
      </c>
      <c r="N58" s="85"/>
      <c r="O58" s="32" t="str">
        <f>IFERROR(AE58*$O$57,"")</f>
        <v/>
      </c>
      <c r="P58" s="9"/>
      <c r="Q58" s="32" t="str">
        <f t="shared" ref="Q58:Q67" si="11">IFERROR(VLOOKUP(P58,$Z$5:$AB$12,3,FALSE),"")</f>
        <v/>
      </c>
      <c r="R58" s="32">
        <f t="shared" ref="R58:R67" si="12">SUM(O58:Q58)</f>
        <v>0</v>
      </c>
      <c r="S58" s="1"/>
      <c r="V58" s="8">
        <v>0.76041666666666663</v>
      </c>
      <c r="AE58" s="11" t="str">
        <f>IF(M58="","",(HOUR(M58))+(MINUTE(M58)/60))</f>
        <v/>
      </c>
    </row>
    <row r="59" spans="1:31" ht="34.5" customHeight="1" x14ac:dyDescent="0.4">
      <c r="A59" s="1"/>
      <c r="B59" s="78" t="s">
        <v>122</v>
      </c>
      <c r="C59" s="79"/>
      <c r="D59" s="79"/>
      <c r="E59" s="80"/>
      <c r="F59" s="80"/>
      <c r="G59" s="81"/>
      <c r="H59" s="82"/>
      <c r="I59" s="83"/>
      <c r="J59" s="31" t="s">
        <v>5</v>
      </c>
      <c r="K59" s="83"/>
      <c r="L59" s="84"/>
      <c r="M59" s="85" t="str">
        <f t="shared" si="10"/>
        <v/>
      </c>
      <c r="N59" s="85"/>
      <c r="O59" s="32" t="str">
        <f t="shared" ref="O59:O67" si="13">IFERROR(AE59*$O$57,"")</f>
        <v/>
      </c>
      <c r="P59" s="9"/>
      <c r="Q59" s="32" t="str">
        <f t="shared" si="11"/>
        <v/>
      </c>
      <c r="R59" s="32">
        <f t="shared" si="12"/>
        <v>0</v>
      </c>
      <c r="S59" s="1"/>
      <c r="V59" s="8">
        <v>0.77083333333333337</v>
      </c>
      <c r="AE59" s="11" t="str">
        <f t="shared" ref="AE59:AE67" si="14">IF(M59="","",(HOUR(M59))+(MINUTE(M59)/60))</f>
        <v/>
      </c>
    </row>
    <row r="60" spans="1:31" ht="34.5" customHeight="1" x14ac:dyDescent="0.4">
      <c r="A60" s="1" t="s">
        <v>11</v>
      </c>
      <c r="B60" s="78" t="s">
        <v>122</v>
      </c>
      <c r="C60" s="79"/>
      <c r="D60" s="79"/>
      <c r="E60" s="80"/>
      <c r="F60" s="80"/>
      <c r="G60" s="81"/>
      <c r="H60" s="82"/>
      <c r="I60" s="83"/>
      <c r="J60" s="31" t="s">
        <v>5</v>
      </c>
      <c r="K60" s="83"/>
      <c r="L60" s="84"/>
      <c r="M60" s="85" t="str">
        <f t="shared" si="10"/>
        <v/>
      </c>
      <c r="N60" s="85"/>
      <c r="O60" s="32" t="str">
        <f t="shared" si="13"/>
        <v/>
      </c>
      <c r="P60" s="9"/>
      <c r="Q60" s="32" t="str">
        <f t="shared" si="11"/>
        <v/>
      </c>
      <c r="R60" s="32">
        <f t="shared" si="12"/>
        <v>0</v>
      </c>
      <c r="S60" s="1"/>
      <c r="V60" s="8">
        <v>0.78125</v>
      </c>
      <c r="AE60" s="11" t="str">
        <f t="shared" si="14"/>
        <v/>
      </c>
    </row>
    <row r="61" spans="1:31" ht="34.5" customHeight="1" x14ac:dyDescent="0.4">
      <c r="A61" s="1" t="s">
        <v>11</v>
      </c>
      <c r="B61" s="78" t="s">
        <v>122</v>
      </c>
      <c r="C61" s="79"/>
      <c r="D61" s="79"/>
      <c r="E61" s="80"/>
      <c r="F61" s="80"/>
      <c r="G61" s="81"/>
      <c r="H61" s="82"/>
      <c r="I61" s="83"/>
      <c r="J61" s="31" t="s">
        <v>5</v>
      </c>
      <c r="K61" s="83"/>
      <c r="L61" s="84"/>
      <c r="M61" s="85" t="str">
        <f t="shared" si="10"/>
        <v/>
      </c>
      <c r="N61" s="85"/>
      <c r="O61" s="32" t="str">
        <f t="shared" si="13"/>
        <v/>
      </c>
      <c r="P61" s="9"/>
      <c r="Q61" s="32" t="str">
        <f t="shared" si="11"/>
        <v/>
      </c>
      <c r="R61" s="32">
        <f t="shared" si="12"/>
        <v>0</v>
      </c>
      <c r="S61" s="1"/>
      <c r="V61" s="8">
        <v>0.79166666666666663</v>
      </c>
      <c r="AE61" s="11" t="str">
        <f t="shared" si="14"/>
        <v/>
      </c>
    </row>
    <row r="62" spans="1:31" ht="34.5" customHeight="1" x14ac:dyDescent="0.4">
      <c r="A62" s="1"/>
      <c r="B62" s="78" t="s">
        <v>122</v>
      </c>
      <c r="C62" s="79"/>
      <c r="D62" s="79"/>
      <c r="E62" s="80"/>
      <c r="F62" s="80"/>
      <c r="G62" s="81"/>
      <c r="H62" s="82"/>
      <c r="I62" s="83"/>
      <c r="J62" s="31" t="s">
        <v>5</v>
      </c>
      <c r="K62" s="83"/>
      <c r="L62" s="84"/>
      <c r="M62" s="85" t="str">
        <f t="shared" si="10"/>
        <v/>
      </c>
      <c r="N62" s="85"/>
      <c r="O62" s="32" t="str">
        <f t="shared" si="13"/>
        <v/>
      </c>
      <c r="P62" s="9"/>
      <c r="Q62" s="32" t="str">
        <f t="shared" si="11"/>
        <v/>
      </c>
      <c r="R62" s="32">
        <f t="shared" si="12"/>
        <v>0</v>
      </c>
      <c r="S62" s="1"/>
      <c r="V62" s="8">
        <v>0.80208333333333337</v>
      </c>
      <c r="AE62" s="11" t="str">
        <f t="shared" si="14"/>
        <v/>
      </c>
    </row>
    <row r="63" spans="1:31" ht="34.5" customHeight="1" x14ac:dyDescent="0.4">
      <c r="A63" s="1"/>
      <c r="B63" s="78" t="s">
        <v>122</v>
      </c>
      <c r="C63" s="79"/>
      <c r="D63" s="79"/>
      <c r="E63" s="80"/>
      <c r="F63" s="80"/>
      <c r="G63" s="81"/>
      <c r="H63" s="82"/>
      <c r="I63" s="83"/>
      <c r="J63" s="31" t="s">
        <v>5</v>
      </c>
      <c r="K63" s="83"/>
      <c r="L63" s="84"/>
      <c r="M63" s="85" t="str">
        <f t="shared" si="10"/>
        <v/>
      </c>
      <c r="N63" s="85"/>
      <c r="O63" s="32" t="str">
        <f t="shared" si="13"/>
        <v/>
      </c>
      <c r="P63" s="9"/>
      <c r="Q63" s="32" t="str">
        <f t="shared" si="11"/>
        <v/>
      </c>
      <c r="R63" s="32">
        <f t="shared" si="12"/>
        <v>0</v>
      </c>
      <c r="S63" s="1"/>
      <c r="V63" s="8">
        <v>0.8125</v>
      </c>
      <c r="AE63" s="11" t="str">
        <f t="shared" si="14"/>
        <v/>
      </c>
    </row>
    <row r="64" spans="1:31" ht="34.5" customHeight="1" x14ac:dyDescent="0.4">
      <c r="A64" s="1"/>
      <c r="B64" s="78" t="s">
        <v>122</v>
      </c>
      <c r="C64" s="79"/>
      <c r="D64" s="79"/>
      <c r="E64" s="80"/>
      <c r="F64" s="80"/>
      <c r="G64" s="81"/>
      <c r="H64" s="82"/>
      <c r="I64" s="83"/>
      <c r="J64" s="31" t="s">
        <v>5</v>
      </c>
      <c r="K64" s="83"/>
      <c r="L64" s="84"/>
      <c r="M64" s="85" t="str">
        <f t="shared" si="10"/>
        <v/>
      </c>
      <c r="N64" s="85"/>
      <c r="O64" s="32" t="str">
        <f t="shared" si="13"/>
        <v/>
      </c>
      <c r="P64" s="9"/>
      <c r="Q64" s="32" t="str">
        <f t="shared" si="11"/>
        <v/>
      </c>
      <c r="R64" s="32">
        <f t="shared" si="12"/>
        <v>0</v>
      </c>
      <c r="S64" s="1"/>
      <c r="V64" s="8">
        <v>0.82291666666666663</v>
      </c>
      <c r="AE64" s="11" t="str">
        <f t="shared" si="14"/>
        <v/>
      </c>
    </row>
    <row r="65" spans="1:31" ht="34.5" customHeight="1" x14ac:dyDescent="0.4">
      <c r="A65" s="1"/>
      <c r="B65" s="78" t="s">
        <v>122</v>
      </c>
      <c r="C65" s="79"/>
      <c r="D65" s="79"/>
      <c r="E65" s="80"/>
      <c r="F65" s="80"/>
      <c r="G65" s="81"/>
      <c r="H65" s="82"/>
      <c r="I65" s="83"/>
      <c r="J65" s="31" t="s">
        <v>5</v>
      </c>
      <c r="K65" s="83"/>
      <c r="L65" s="84"/>
      <c r="M65" s="85" t="str">
        <f t="shared" si="10"/>
        <v/>
      </c>
      <c r="N65" s="85"/>
      <c r="O65" s="32" t="str">
        <f t="shared" si="13"/>
        <v/>
      </c>
      <c r="P65" s="9"/>
      <c r="Q65" s="32" t="str">
        <f t="shared" si="11"/>
        <v/>
      </c>
      <c r="R65" s="32">
        <f t="shared" si="12"/>
        <v>0</v>
      </c>
      <c r="S65" s="1"/>
      <c r="V65" s="8">
        <v>0.83333333333333337</v>
      </c>
      <c r="AE65" s="11" t="str">
        <f t="shared" si="14"/>
        <v/>
      </c>
    </row>
    <row r="66" spans="1:31" ht="34.5" customHeight="1" x14ac:dyDescent="0.4">
      <c r="A66" s="1"/>
      <c r="B66" s="78" t="s">
        <v>122</v>
      </c>
      <c r="C66" s="79"/>
      <c r="D66" s="79"/>
      <c r="E66" s="80"/>
      <c r="F66" s="80"/>
      <c r="G66" s="81"/>
      <c r="H66" s="82"/>
      <c r="I66" s="83"/>
      <c r="J66" s="31" t="s">
        <v>5</v>
      </c>
      <c r="K66" s="83"/>
      <c r="L66" s="84"/>
      <c r="M66" s="85" t="str">
        <f t="shared" si="10"/>
        <v/>
      </c>
      <c r="N66" s="85"/>
      <c r="O66" s="32" t="str">
        <f t="shared" si="13"/>
        <v/>
      </c>
      <c r="P66" s="9"/>
      <c r="Q66" s="32" t="str">
        <f t="shared" si="11"/>
        <v/>
      </c>
      <c r="R66" s="32">
        <f t="shared" si="12"/>
        <v>0</v>
      </c>
      <c r="S66" s="1"/>
      <c r="V66" s="8">
        <v>0.84375</v>
      </c>
      <c r="AE66" s="11" t="str">
        <f t="shared" si="14"/>
        <v/>
      </c>
    </row>
    <row r="67" spans="1:31" ht="34.5" customHeight="1" thickBot="1" x14ac:dyDescent="0.45">
      <c r="A67" s="33"/>
      <c r="B67" s="67" t="s">
        <v>122</v>
      </c>
      <c r="C67" s="68"/>
      <c r="D67" s="68"/>
      <c r="E67" s="69"/>
      <c r="F67" s="69"/>
      <c r="G67" s="70"/>
      <c r="H67" s="71"/>
      <c r="I67" s="72"/>
      <c r="J67" s="34" t="s">
        <v>5</v>
      </c>
      <c r="K67" s="72"/>
      <c r="L67" s="73"/>
      <c r="M67" s="74" t="str">
        <f t="shared" si="10"/>
        <v/>
      </c>
      <c r="N67" s="74"/>
      <c r="O67" s="35" t="str">
        <f t="shared" si="13"/>
        <v/>
      </c>
      <c r="P67" s="36"/>
      <c r="Q67" s="35" t="str">
        <f t="shared" si="11"/>
        <v/>
      </c>
      <c r="R67" s="35">
        <f t="shared" si="12"/>
        <v>0</v>
      </c>
      <c r="S67" s="33"/>
      <c r="V67" s="8">
        <v>0.85416666666666663</v>
      </c>
      <c r="AE67" s="11" t="str">
        <f t="shared" si="14"/>
        <v/>
      </c>
    </row>
    <row r="68" spans="1:31" ht="33.75" customHeight="1" thickTop="1" x14ac:dyDescent="0.4">
      <c r="A68" s="75" t="s">
        <v>14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7"/>
      <c r="M68" s="75"/>
      <c r="N68" s="77"/>
      <c r="O68" s="12">
        <f>SUM(O58:O67)</f>
        <v>0</v>
      </c>
      <c r="P68" s="2"/>
      <c r="Q68" s="12">
        <f>SUM(Q58:Q67)</f>
        <v>0</v>
      </c>
      <c r="R68" s="12">
        <f>SUM(R58:R67)</f>
        <v>0</v>
      </c>
      <c r="S68" s="3"/>
      <c r="V68" s="8">
        <v>0.86458333333333337</v>
      </c>
    </row>
    <row r="69" spans="1:31" x14ac:dyDescent="0.4">
      <c r="V69" s="8">
        <v>0.875</v>
      </c>
    </row>
    <row r="70" spans="1:31" x14ac:dyDescent="0.4">
      <c r="V70" s="8">
        <v>0.88541666666666663</v>
      </c>
    </row>
    <row r="71" spans="1:31" x14ac:dyDescent="0.4">
      <c r="A71" t="s">
        <v>42</v>
      </c>
      <c r="V71" s="8">
        <v>0.89583333333333337</v>
      </c>
    </row>
    <row r="72" spans="1:31" x14ac:dyDescent="0.4">
      <c r="V72" s="8">
        <v>0.90625</v>
      </c>
    </row>
    <row r="73" spans="1:31" ht="26.25" customHeight="1" x14ac:dyDescent="0.4">
      <c r="S73" s="10" t="s">
        <v>151</v>
      </c>
      <c r="V73" s="8">
        <v>0.91666666666666663</v>
      </c>
    </row>
    <row r="74" spans="1:31" ht="33" customHeight="1" x14ac:dyDescent="0.4">
      <c r="H74" s="93" t="s">
        <v>0</v>
      </c>
      <c r="I74" s="93"/>
      <c r="J74" s="93"/>
      <c r="K74" s="93"/>
      <c r="L74" s="93"/>
      <c r="M74" s="93"/>
      <c r="N74" s="93"/>
      <c r="O74" s="93"/>
      <c r="P74" s="93"/>
      <c r="S74" s="10" t="s">
        <v>155</v>
      </c>
      <c r="V74" s="4" t="s">
        <v>1</v>
      </c>
    </row>
    <row r="75" spans="1:31" ht="26.25" customHeight="1" x14ac:dyDescent="0.4"/>
    <row r="76" spans="1:31" ht="30" customHeight="1" x14ac:dyDescent="0.4">
      <c r="A76" t="s">
        <v>8</v>
      </c>
      <c r="B76" t="s">
        <v>1</v>
      </c>
      <c r="C76" t="s">
        <v>43</v>
      </c>
      <c r="E76" t="s">
        <v>44</v>
      </c>
      <c r="G76" t="s">
        <v>45</v>
      </c>
      <c r="H76" t="s">
        <v>1</v>
      </c>
      <c r="R76" s="94" t="s">
        <v>12</v>
      </c>
      <c r="S76" s="94"/>
    </row>
    <row r="77" spans="1:31" ht="18" customHeight="1" x14ac:dyDescent="0.4">
      <c r="A77" t="s">
        <v>11</v>
      </c>
      <c r="Q77" t="s">
        <v>11</v>
      </c>
    </row>
    <row r="78" spans="1:31" ht="22.5" customHeight="1" x14ac:dyDescent="0.4">
      <c r="A78" t="s">
        <v>18</v>
      </c>
      <c r="B78" s="96"/>
      <c r="C78" s="96"/>
      <c r="D78" s="96"/>
      <c r="E78" s="96"/>
      <c r="F78" s="96"/>
      <c r="G78" s="96"/>
      <c r="Q78" t="s">
        <v>9</v>
      </c>
      <c r="R78" s="96"/>
      <c r="S78" s="96"/>
    </row>
    <row r="79" spans="1:31" ht="21.75" customHeight="1" x14ac:dyDescent="0.4">
      <c r="Q79" t="s">
        <v>10</v>
      </c>
      <c r="S79" s="25" t="s">
        <v>15</v>
      </c>
    </row>
    <row r="80" spans="1:31" ht="15" customHeight="1" x14ac:dyDescent="0.4">
      <c r="A80" s="86" t="s">
        <v>16</v>
      </c>
      <c r="B80" s="88" t="s">
        <v>17</v>
      </c>
      <c r="C80" s="89"/>
      <c r="D80" s="89"/>
      <c r="E80" s="89"/>
      <c r="F80" s="89"/>
      <c r="G80" s="90"/>
      <c r="H80" s="88" t="s">
        <v>2</v>
      </c>
      <c r="I80" s="89"/>
      <c r="J80" s="89"/>
      <c r="K80" s="89"/>
      <c r="L80" s="90"/>
      <c r="M80" s="91" t="s">
        <v>6</v>
      </c>
      <c r="N80" s="92"/>
      <c r="O80" s="26" t="s">
        <v>41</v>
      </c>
      <c r="P80" s="78" t="s">
        <v>13</v>
      </c>
      <c r="Q80" s="97"/>
      <c r="R80" s="86" t="s">
        <v>7</v>
      </c>
      <c r="S80" s="86" t="s">
        <v>19</v>
      </c>
    </row>
    <row r="81" spans="1:31" x14ac:dyDescent="0.4">
      <c r="A81" s="87"/>
      <c r="B81" s="75"/>
      <c r="C81" s="76"/>
      <c r="D81" s="76"/>
      <c r="E81" s="76"/>
      <c r="F81" s="76"/>
      <c r="G81" s="77"/>
      <c r="H81" s="21" t="s">
        <v>3</v>
      </c>
      <c r="I81" s="22" t="s">
        <v>4</v>
      </c>
      <c r="J81" s="22" t="s">
        <v>5</v>
      </c>
      <c r="K81" s="22" t="s">
        <v>3</v>
      </c>
      <c r="L81" s="23" t="s">
        <v>4</v>
      </c>
      <c r="M81" s="27" t="s">
        <v>20</v>
      </c>
      <c r="N81" s="28" t="s">
        <v>4</v>
      </c>
      <c r="O81" s="29"/>
      <c r="P81" s="30" t="s">
        <v>37</v>
      </c>
      <c r="Q81" s="30" t="s">
        <v>38</v>
      </c>
      <c r="R81" s="87"/>
      <c r="S81" s="87"/>
    </row>
    <row r="82" spans="1:31" ht="34.5" customHeight="1" x14ac:dyDescent="0.4">
      <c r="A82" s="1"/>
      <c r="B82" s="78" t="s">
        <v>122</v>
      </c>
      <c r="C82" s="79"/>
      <c r="D82" s="79"/>
      <c r="E82" s="40"/>
      <c r="F82" s="40"/>
      <c r="G82" s="41"/>
      <c r="H82" s="82"/>
      <c r="I82" s="83"/>
      <c r="J82" s="31" t="s">
        <v>5</v>
      </c>
      <c r="K82" s="83"/>
      <c r="L82" s="84"/>
      <c r="M82" s="82" t="str">
        <f>IF((K82)=0,"",IF(K82&lt;H82,1+K82-H82,K82-H82))</f>
        <v/>
      </c>
      <c r="N82" s="84"/>
      <c r="O82" s="32" t="str">
        <f>IFERROR(AE82*$O$81,"")</f>
        <v/>
      </c>
      <c r="P82" s="9"/>
      <c r="Q82" s="32" t="str">
        <f>IFERROR(VLOOKUP(P82,$Z$5:$AB$12,3,FALSE),"")</f>
        <v/>
      </c>
      <c r="R82" s="32">
        <f>SUM(O82:Q82)</f>
        <v>0</v>
      </c>
      <c r="S82" s="1"/>
      <c r="AE82" s="11" t="str">
        <f>IF(M82="","",(HOUR(M82))+(MINUTE(M82)/60))</f>
        <v/>
      </c>
    </row>
    <row r="83" spans="1:31" ht="34.5" customHeight="1" x14ac:dyDescent="0.4">
      <c r="A83" s="1"/>
      <c r="B83" s="78" t="s">
        <v>122</v>
      </c>
      <c r="C83" s="79"/>
      <c r="D83" s="79"/>
      <c r="E83" s="40"/>
      <c r="F83" s="40"/>
      <c r="G83" s="41"/>
      <c r="H83" s="82"/>
      <c r="I83" s="83"/>
      <c r="J83" s="31" t="s">
        <v>5</v>
      </c>
      <c r="K83" s="83"/>
      <c r="L83" s="84"/>
      <c r="M83" s="82" t="str">
        <f t="shared" ref="M83:M91" si="15">IF((K83)=0,"",IF(K83&lt;H83,1+K83-H83,K83-H83))</f>
        <v/>
      </c>
      <c r="N83" s="84"/>
      <c r="O83" s="32" t="str">
        <f t="shared" ref="O83:O91" si="16">IFERROR(AE83*$O$81,"")</f>
        <v/>
      </c>
      <c r="P83" s="9"/>
      <c r="Q83" s="32" t="str">
        <f t="shared" ref="Q83:Q91" si="17">IFERROR(VLOOKUP(P83,$Z$5:$AB$12,3,FALSE),"")</f>
        <v/>
      </c>
      <c r="R83" s="32">
        <f t="shared" ref="R83:R91" si="18">SUM(O83:Q83)</f>
        <v>0</v>
      </c>
      <c r="S83" s="1"/>
      <c r="AE83" s="11" t="str">
        <f t="shared" ref="AE83:AE91" si="19">IF(M83="","",(HOUR(M83))+(MINUTE(M83)/60))</f>
        <v/>
      </c>
    </row>
    <row r="84" spans="1:31" ht="34.5" customHeight="1" x14ac:dyDescent="0.4">
      <c r="A84" s="1"/>
      <c r="B84" s="78" t="s">
        <v>122</v>
      </c>
      <c r="C84" s="79"/>
      <c r="D84" s="79"/>
      <c r="E84" s="40"/>
      <c r="F84" s="40"/>
      <c r="G84" s="41"/>
      <c r="H84" s="82"/>
      <c r="I84" s="83"/>
      <c r="J84" s="31" t="s">
        <v>5</v>
      </c>
      <c r="K84" s="83"/>
      <c r="L84" s="84"/>
      <c r="M84" s="82" t="str">
        <f t="shared" si="15"/>
        <v/>
      </c>
      <c r="N84" s="84"/>
      <c r="O84" s="32" t="str">
        <f t="shared" si="16"/>
        <v/>
      </c>
      <c r="P84" s="9"/>
      <c r="Q84" s="32" t="str">
        <f t="shared" si="17"/>
        <v/>
      </c>
      <c r="R84" s="32">
        <f t="shared" si="18"/>
        <v>0</v>
      </c>
      <c r="S84" s="1"/>
      <c r="AE84" s="11" t="str">
        <f t="shared" si="19"/>
        <v/>
      </c>
    </row>
    <row r="85" spans="1:31" ht="34.5" customHeight="1" x14ac:dyDescent="0.4">
      <c r="A85" s="1"/>
      <c r="B85" s="78" t="s">
        <v>122</v>
      </c>
      <c r="C85" s="79"/>
      <c r="D85" s="79"/>
      <c r="E85" s="40"/>
      <c r="F85" s="40"/>
      <c r="G85" s="41"/>
      <c r="H85" s="82"/>
      <c r="I85" s="83"/>
      <c r="J85" s="31" t="s">
        <v>5</v>
      </c>
      <c r="K85" s="83"/>
      <c r="L85" s="84"/>
      <c r="M85" s="82" t="str">
        <f t="shared" si="15"/>
        <v/>
      </c>
      <c r="N85" s="84"/>
      <c r="O85" s="32" t="str">
        <f t="shared" si="16"/>
        <v/>
      </c>
      <c r="P85" s="9"/>
      <c r="Q85" s="32" t="str">
        <f t="shared" si="17"/>
        <v/>
      </c>
      <c r="R85" s="32">
        <f t="shared" si="18"/>
        <v>0</v>
      </c>
      <c r="S85" s="1"/>
      <c r="AE85" s="11" t="str">
        <f t="shared" si="19"/>
        <v/>
      </c>
    </row>
    <row r="86" spans="1:31" ht="34.5" customHeight="1" x14ac:dyDescent="0.4">
      <c r="A86" s="1"/>
      <c r="B86" s="78" t="s">
        <v>122</v>
      </c>
      <c r="C86" s="79"/>
      <c r="D86" s="79"/>
      <c r="E86" s="40"/>
      <c r="F86" s="40"/>
      <c r="G86" s="41"/>
      <c r="H86" s="82"/>
      <c r="I86" s="83"/>
      <c r="J86" s="31" t="s">
        <v>5</v>
      </c>
      <c r="K86" s="83"/>
      <c r="L86" s="84"/>
      <c r="M86" s="82" t="str">
        <f t="shared" si="15"/>
        <v/>
      </c>
      <c r="N86" s="84"/>
      <c r="O86" s="32" t="str">
        <f t="shared" si="16"/>
        <v/>
      </c>
      <c r="P86" s="9"/>
      <c r="Q86" s="32" t="str">
        <f t="shared" si="17"/>
        <v/>
      </c>
      <c r="R86" s="32">
        <f t="shared" si="18"/>
        <v>0</v>
      </c>
      <c r="S86" s="1"/>
      <c r="AE86" s="11" t="str">
        <f t="shared" si="19"/>
        <v/>
      </c>
    </row>
    <row r="87" spans="1:31" ht="34.5" customHeight="1" x14ac:dyDescent="0.4">
      <c r="A87" s="1"/>
      <c r="B87" s="78" t="s">
        <v>122</v>
      </c>
      <c r="C87" s="79"/>
      <c r="D87" s="79"/>
      <c r="E87" s="40"/>
      <c r="F87" s="40"/>
      <c r="G87" s="41"/>
      <c r="H87" s="82"/>
      <c r="I87" s="83"/>
      <c r="J87" s="31" t="s">
        <v>5</v>
      </c>
      <c r="K87" s="83"/>
      <c r="L87" s="84"/>
      <c r="M87" s="82" t="str">
        <f t="shared" si="15"/>
        <v/>
      </c>
      <c r="N87" s="84"/>
      <c r="O87" s="32" t="str">
        <f t="shared" si="16"/>
        <v/>
      </c>
      <c r="P87" s="9"/>
      <c r="Q87" s="32" t="str">
        <f t="shared" si="17"/>
        <v/>
      </c>
      <c r="R87" s="32">
        <f t="shared" si="18"/>
        <v>0</v>
      </c>
      <c r="S87" s="1"/>
      <c r="AE87" s="11" t="str">
        <f t="shared" si="19"/>
        <v/>
      </c>
    </row>
    <row r="88" spans="1:31" ht="34.5" customHeight="1" x14ac:dyDescent="0.4">
      <c r="A88" s="1"/>
      <c r="B88" s="78" t="s">
        <v>122</v>
      </c>
      <c r="C88" s="79"/>
      <c r="D88" s="79"/>
      <c r="E88" s="40"/>
      <c r="F88" s="40"/>
      <c r="G88" s="41"/>
      <c r="H88" s="82"/>
      <c r="I88" s="83"/>
      <c r="J88" s="31" t="s">
        <v>5</v>
      </c>
      <c r="K88" s="83"/>
      <c r="L88" s="84"/>
      <c r="M88" s="82" t="str">
        <f t="shared" si="15"/>
        <v/>
      </c>
      <c r="N88" s="84"/>
      <c r="O88" s="32" t="str">
        <f t="shared" si="16"/>
        <v/>
      </c>
      <c r="P88" s="9"/>
      <c r="Q88" s="32" t="str">
        <f t="shared" si="17"/>
        <v/>
      </c>
      <c r="R88" s="32">
        <f t="shared" si="18"/>
        <v>0</v>
      </c>
      <c r="S88" s="1"/>
      <c r="AE88" s="11" t="str">
        <f t="shared" si="19"/>
        <v/>
      </c>
    </row>
    <row r="89" spans="1:31" ht="34.5" customHeight="1" x14ac:dyDescent="0.4">
      <c r="A89" s="1"/>
      <c r="B89" s="78" t="s">
        <v>122</v>
      </c>
      <c r="C89" s="79"/>
      <c r="D89" s="79"/>
      <c r="E89" s="40"/>
      <c r="F89" s="40"/>
      <c r="G89" s="41"/>
      <c r="H89" s="82"/>
      <c r="I89" s="83"/>
      <c r="J89" s="31" t="s">
        <v>5</v>
      </c>
      <c r="K89" s="83"/>
      <c r="L89" s="84"/>
      <c r="M89" s="82" t="str">
        <f t="shared" si="15"/>
        <v/>
      </c>
      <c r="N89" s="84"/>
      <c r="O89" s="32" t="str">
        <f t="shared" si="16"/>
        <v/>
      </c>
      <c r="P89" s="9"/>
      <c r="Q89" s="32" t="str">
        <f t="shared" si="17"/>
        <v/>
      </c>
      <c r="R89" s="32">
        <f t="shared" si="18"/>
        <v>0</v>
      </c>
      <c r="S89" s="1"/>
      <c r="AE89" s="11" t="str">
        <f t="shared" si="19"/>
        <v/>
      </c>
    </row>
    <row r="90" spans="1:31" ht="34.5" customHeight="1" x14ac:dyDescent="0.4">
      <c r="A90" s="1"/>
      <c r="B90" s="78" t="s">
        <v>122</v>
      </c>
      <c r="C90" s="79"/>
      <c r="D90" s="79"/>
      <c r="E90" s="40"/>
      <c r="F90" s="40"/>
      <c r="G90" s="41"/>
      <c r="H90" s="82"/>
      <c r="I90" s="83"/>
      <c r="J90" s="31" t="s">
        <v>5</v>
      </c>
      <c r="K90" s="83"/>
      <c r="L90" s="84"/>
      <c r="M90" s="82" t="str">
        <f t="shared" si="15"/>
        <v/>
      </c>
      <c r="N90" s="84"/>
      <c r="O90" s="32" t="str">
        <f t="shared" si="16"/>
        <v/>
      </c>
      <c r="P90" s="9"/>
      <c r="Q90" s="32" t="str">
        <f t="shared" si="17"/>
        <v/>
      </c>
      <c r="R90" s="32">
        <f t="shared" si="18"/>
        <v>0</v>
      </c>
      <c r="S90" s="1"/>
      <c r="AE90" s="11" t="str">
        <f t="shared" si="19"/>
        <v/>
      </c>
    </row>
    <row r="91" spans="1:31" ht="34.5" customHeight="1" thickBot="1" x14ac:dyDescent="0.45">
      <c r="A91" s="33"/>
      <c r="B91" s="67" t="s">
        <v>122</v>
      </c>
      <c r="C91" s="68"/>
      <c r="D91" s="68"/>
      <c r="E91" s="42"/>
      <c r="F91" s="42"/>
      <c r="G91" s="43"/>
      <c r="H91" s="71"/>
      <c r="I91" s="72"/>
      <c r="J91" s="34" t="s">
        <v>5</v>
      </c>
      <c r="K91" s="72"/>
      <c r="L91" s="73"/>
      <c r="M91" s="71" t="str">
        <f t="shared" si="15"/>
        <v/>
      </c>
      <c r="N91" s="73"/>
      <c r="O91" s="35" t="str">
        <f t="shared" si="16"/>
        <v/>
      </c>
      <c r="P91" s="36"/>
      <c r="Q91" s="35" t="str">
        <f t="shared" si="17"/>
        <v/>
      </c>
      <c r="R91" s="35">
        <f t="shared" si="18"/>
        <v>0</v>
      </c>
      <c r="S91" s="33"/>
      <c r="AE91" s="11" t="str">
        <f t="shared" si="19"/>
        <v/>
      </c>
    </row>
    <row r="92" spans="1:31" ht="33.75" customHeight="1" thickTop="1" x14ac:dyDescent="0.4">
      <c r="A92" s="75" t="s">
        <v>14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7"/>
      <c r="M92" s="75"/>
      <c r="N92" s="77"/>
      <c r="O92" s="12">
        <f>SUM(O82:O91)</f>
        <v>0</v>
      </c>
      <c r="P92" s="2"/>
      <c r="Q92" s="12">
        <f>SUM(Q82:Q91)</f>
        <v>0</v>
      </c>
      <c r="R92" s="12">
        <f>SUM(R82:R91)</f>
        <v>0</v>
      </c>
      <c r="S92" s="3"/>
    </row>
    <row r="95" spans="1:31" x14ac:dyDescent="0.4">
      <c r="A95" t="s">
        <v>42</v>
      </c>
    </row>
    <row r="97" spans="1:31" ht="26.25" customHeight="1" x14ac:dyDescent="0.4">
      <c r="S97" s="10" t="s">
        <v>151</v>
      </c>
    </row>
    <row r="98" spans="1:31" ht="33" x14ac:dyDescent="0.4">
      <c r="H98" s="93" t="s">
        <v>0</v>
      </c>
      <c r="I98" s="93"/>
      <c r="J98" s="93"/>
      <c r="K98" s="93"/>
      <c r="L98" s="93"/>
      <c r="M98" s="93"/>
      <c r="N98" s="93"/>
      <c r="O98" s="93"/>
      <c r="P98" s="93"/>
      <c r="S98" s="10" t="s">
        <v>156</v>
      </c>
    </row>
    <row r="99" spans="1:31" ht="26.25" customHeight="1" x14ac:dyDescent="0.4"/>
    <row r="100" spans="1:31" ht="30" customHeight="1" x14ac:dyDescent="0.4">
      <c r="A100" t="s">
        <v>8</v>
      </c>
      <c r="B100" t="s">
        <v>1</v>
      </c>
      <c r="C100" t="s">
        <v>43</v>
      </c>
      <c r="E100" t="s">
        <v>44</v>
      </c>
      <c r="G100" t="s">
        <v>45</v>
      </c>
      <c r="H100" t="s">
        <v>1</v>
      </c>
      <c r="R100" s="94" t="s">
        <v>12</v>
      </c>
      <c r="S100" s="95"/>
    </row>
    <row r="101" spans="1:31" ht="18" customHeight="1" x14ac:dyDescent="0.4">
      <c r="A101" t="s">
        <v>11</v>
      </c>
      <c r="Q101" t="s">
        <v>11</v>
      </c>
    </row>
    <row r="102" spans="1:31" ht="22.5" customHeight="1" x14ac:dyDescent="0.4">
      <c r="A102" t="s">
        <v>18</v>
      </c>
      <c r="B102" s="96"/>
      <c r="C102" s="96"/>
      <c r="D102" s="96"/>
      <c r="E102" s="96"/>
      <c r="F102" s="96"/>
      <c r="G102" s="96"/>
      <c r="Q102" t="s">
        <v>9</v>
      </c>
      <c r="R102" s="96"/>
      <c r="S102" s="96"/>
    </row>
    <row r="103" spans="1:31" ht="21.75" customHeight="1" x14ac:dyDescent="0.4">
      <c r="Q103" t="s">
        <v>10</v>
      </c>
      <c r="S103" s="25" t="s">
        <v>15</v>
      </c>
    </row>
    <row r="104" spans="1:31" ht="15" customHeight="1" x14ac:dyDescent="0.4">
      <c r="A104" s="86" t="s">
        <v>16</v>
      </c>
      <c r="B104" s="88" t="s">
        <v>17</v>
      </c>
      <c r="C104" s="89"/>
      <c r="D104" s="89"/>
      <c r="E104" s="89"/>
      <c r="F104" s="89"/>
      <c r="G104" s="90"/>
      <c r="H104" s="88" t="s">
        <v>2</v>
      </c>
      <c r="I104" s="89"/>
      <c r="J104" s="89"/>
      <c r="K104" s="89"/>
      <c r="L104" s="90"/>
      <c r="M104" s="91" t="s">
        <v>6</v>
      </c>
      <c r="N104" s="92"/>
      <c r="O104" s="26" t="s">
        <v>41</v>
      </c>
      <c r="P104" s="88" t="s">
        <v>13</v>
      </c>
      <c r="Q104" s="90"/>
      <c r="R104" s="86" t="s">
        <v>7</v>
      </c>
      <c r="S104" s="86" t="s">
        <v>19</v>
      </c>
    </row>
    <row r="105" spans="1:31" x14ac:dyDescent="0.4">
      <c r="A105" s="87"/>
      <c r="B105" s="75"/>
      <c r="C105" s="76"/>
      <c r="D105" s="76"/>
      <c r="E105" s="76"/>
      <c r="F105" s="76"/>
      <c r="G105" s="77"/>
      <c r="H105" s="21" t="s">
        <v>3</v>
      </c>
      <c r="I105" s="22" t="s">
        <v>4</v>
      </c>
      <c r="J105" s="22" t="s">
        <v>5</v>
      </c>
      <c r="K105" s="22" t="s">
        <v>3</v>
      </c>
      <c r="L105" s="23" t="s">
        <v>4</v>
      </c>
      <c r="M105" s="27" t="s">
        <v>20</v>
      </c>
      <c r="N105" s="28" t="s">
        <v>4</v>
      </c>
      <c r="O105" s="29"/>
      <c r="P105" s="30" t="s">
        <v>37</v>
      </c>
      <c r="Q105" s="30" t="s">
        <v>38</v>
      </c>
      <c r="R105" s="87"/>
      <c r="S105" s="87"/>
    </row>
    <row r="106" spans="1:31" ht="34.5" customHeight="1" x14ac:dyDescent="0.4">
      <c r="A106" s="1"/>
      <c r="B106" s="78" t="s">
        <v>122</v>
      </c>
      <c r="C106" s="79"/>
      <c r="D106" s="79"/>
      <c r="E106" s="80"/>
      <c r="F106" s="80"/>
      <c r="G106" s="81"/>
      <c r="H106" s="82"/>
      <c r="I106" s="83"/>
      <c r="J106" s="31" t="s">
        <v>5</v>
      </c>
      <c r="K106" s="83"/>
      <c r="L106" s="84"/>
      <c r="M106" s="85" t="str">
        <f t="shared" ref="M106:M115" si="20">IF((K106)=0,"",IF(K106&lt;H106,1+K106-H106,K106-H106))</f>
        <v/>
      </c>
      <c r="N106" s="85"/>
      <c r="O106" s="32" t="str">
        <f>IFERROR(AE106*$O$105,"")</f>
        <v/>
      </c>
      <c r="P106" s="9"/>
      <c r="Q106" s="32" t="str">
        <f t="shared" ref="Q106:Q115" si="21">IFERROR(VLOOKUP(P106,$Z$5:$AB$12,3,FALSE),"")</f>
        <v/>
      </c>
      <c r="R106" s="32">
        <f t="shared" ref="R106:R115" si="22">SUM(O106:Q106)</f>
        <v>0</v>
      </c>
      <c r="S106" s="1"/>
      <c r="AE106" s="11" t="str">
        <f>IF(M106="","",(HOUR(M106))+(MINUTE(M106)/60))</f>
        <v/>
      </c>
    </row>
    <row r="107" spans="1:31" ht="34.5" customHeight="1" x14ac:dyDescent="0.4">
      <c r="A107" s="1"/>
      <c r="B107" s="78" t="s">
        <v>122</v>
      </c>
      <c r="C107" s="79"/>
      <c r="D107" s="79"/>
      <c r="E107" s="80"/>
      <c r="F107" s="80"/>
      <c r="G107" s="81"/>
      <c r="H107" s="82"/>
      <c r="I107" s="83"/>
      <c r="J107" s="31" t="s">
        <v>5</v>
      </c>
      <c r="K107" s="83"/>
      <c r="L107" s="84"/>
      <c r="M107" s="85" t="str">
        <f t="shared" si="20"/>
        <v/>
      </c>
      <c r="N107" s="85"/>
      <c r="O107" s="32" t="str">
        <f t="shared" ref="O107:O115" si="23">IFERROR(AE107*$O$105,"")</f>
        <v/>
      </c>
      <c r="P107" s="9"/>
      <c r="Q107" s="32" t="str">
        <f t="shared" si="21"/>
        <v/>
      </c>
      <c r="R107" s="32">
        <f t="shared" si="22"/>
        <v>0</v>
      </c>
      <c r="S107" s="1"/>
      <c r="AE107" s="11" t="str">
        <f t="shared" ref="AE107:AE115" si="24">IF(M107="","",(HOUR(M107))+(MINUTE(M107)/60))</f>
        <v/>
      </c>
    </row>
    <row r="108" spans="1:31" ht="34.5" customHeight="1" x14ac:dyDescent="0.4">
      <c r="A108" s="1" t="s">
        <v>11</v>
      </c>
      <c r="B108" s="78" t="s">
        <v>122</v>
      </c>
      <c r="C108" s="79"/>
      <c r="D108" s="79"/>
      <c r="E108" s="80"/>
      <c r="F108" s="80"/>
      <c r="G108" s="81"/>
      <c r="H108" s="82"/>
      <c r="I108" s="83"/>
      <c r="J108" s="31" t="s">
        <v>5</v>
      </c>
      <c r="K108" s="83"/>
      <c r="L108" s="84"/>
      <c r="M108" s="85" t="str">
        <f t="shared" si="20"/>
        <v/>
      </c>
      <c r="N108" s="85"/>
      <c r="O108" s="32" t="str">
        <f t="shared" si="23"/>
        <v/>
      </c>
      <c r="P108" s="9"/>
      <c r="Q108" s="32" t="str">
        <f t="shared" si="21"/>
        <v/>
      </c>
      <c r="R108" s="32">
        <f t="shared" si="22"/>
        <v>0</v>
      </c>
      <c r="S108" s="1"/>
      <c r="AE108" s="11" t="str">
        <f t="shared" si="24"/>
        <v/>
      </c>
    </row>
    <row r="109" spans="1:31" ht="34.5" customHeight="1" x14ac:dyDescent="0.4">
      <c r="A109" s="1" t="s">
        <v>11</v>
      </c>
      <c r="B109" s="78" t="s">
        <v>122</v>
      </c>
      <c r="C109" s="79"/>
      <c r="D109" s="79"/>
      <c r="E109" s="80"/>
      <c r="F109" s="80"/>
      <c r="G109" s="81"/>
      <c r="H109" s="82"/>
      <c r="I109" s="83"/>
      <c r="J109" s="31" t="s">
        <v>5</v>
      </c>
      <c r="K109" s="83"/>
      <c r="L109" s="84"/>
      <c r="M109" s="85" t="str">
        <f t="shared" si="20"/>
        <v/>
      </c>
      <c r="N109" s="85"/>
      <c r="O109" s="32" t="str">
        <f t="shared" si="23"/>
        <v/>
      </c>
      <c r="P109" s="9"/>
      <c r="Q109" s="32" t="str">
        <f t="shared" si="21"/>
        <v/>
      </c>
      <c r="R109" s="32">
        <f t="shared" si="22"/>
        <v>0</v>
      </c>
      <c r="S109" s="1"/>
      <c r="AE109" s="11" t="str">
        <f t="shared" si="24"/>
        <v/>
      </c>
    </row>
    <row r="110" spans="1:31" ht="34.5" customHeight="1" x14ac:dyDescent="0.4">
      <c r="A110" s="1"/>
      <c r="B110" s="78" t="s">
        <v>122</v>
      </c>
      <c r="C110" s="79"/>
      <c r="D110" s="79"/>
      <c r="E110" s="80"/>
      <c r="F110" s="80"/>
      <c r="G110" s="81"/>
      <c r="H110" s="82"/>
      <c r="I110" s="83"/>
      <c r="J110" s="31" t="s">
        <v>5</v>
      </c>
      <c r="K110" s="83"/>
      <c r="L110" s="84"/>
      <c r="M110" s="85" t="str">
        <f t="shared" si="20"/>
        <v/>
      </c>
      <c r="N110" s="85"/>
      <c r="O110" s="32" t="str">
        <f t="shared" si="23"/>
        <v/>
      </c>
      <c r="P110" s="9"/>
      <c r="Q110" s="32" t="str">
        <f t="shared" si="21"/>
        <v/>
      </c>
      <c r="R110" s="32">
        <f t="shared" si="22"/>
        <v>0</v>
      </c>
      <c r="S110" s="1"/>
      <c r="AE110" s="11" t="str">
        <f t="shared" si="24"/>
        <v/>
      </c>
    </row>
    <row r="111" spans="1:31" ht="34.5" customHeight="1" x14ac:dyDescent="0.4">
      <c r="A111" s="1"/>
      <c r="B111" s="78" t="s">
        <v>122</v>
      </c>
      <c r="C111" s="79"/>
      <c r="D111" s="79"/>
      <c r="E111" s="80"/>
      <c r="F111" s="80"/>
      <c r="G111" s="81"/>
      <c r="H111" s="82"/>
      <c r="I111" s="83"/>
      <c r="J111" s="31" t="s">
        <v>5</v>
      </c>
      <c r="K111" s="83"/>
      <c r="L111" s="84"/>
      <c r="M111" s="85" t="str">
        <f t="shared" si="20"/>
        <v/>
      </c>
      <c r="N111" s="85"/>
      <c r="O111" s="32" t="str">
        <f t="shared" si="23"/>
        <v/>
      </c>
      <c r="P111" s="9"/>
      <c r="Q111" s="32" t="str">
        <f t="shared" si="21"/>
        <v/>
      </c>
      <c r="R111" s="32">
        <f t="shared" si="22"/>
        <v>0</v>
      </c>
      <c r="S111" s="1"/>
      <c r="AE111" s="11" t="str">
        <f t="shared" si="24"/>
        <v/>
      </c>
    </row>
    <row r="112" spans="1:31" ht="34.5" customHeight="1" x14ac:dyDescent="0.4">
      <c r="A112" s="1"/>
      <c r="B112" s="78" t="s">
        <v>122</v>
      </c>
      <c r="C112" s="79"/>
      <c r="D112" s="79"/>
      <c r="E112" s="80"/>
      <c r="F112" s="80"/>
      <c r="G112" s="81"/>
      <c r="H112" s="82"/>
      <c r="I112" s="83"/>
      <c r="J112" s="31" t="s">
        <v>5</v>
      </c>
      <c r="K112" s="83"/>
      <c r="L112" s="84"/>
      <c r="M112" s="85" t="str">
        <f t="shared" si="20"/>
        <v/>
      </c>
      <c r="N112" s="85"/>
      <c r="O112" s="32" t="str">
        <f t="shared" si="23"/>
        <v/>
      </c>
      <c r="P112" s="9"/>
      <c r="Q112" s="32" t="str">
        <f t="shared" si="21"/>
        <v/>
      </c>
      <c r="R112" s="32">
        <f t="shared" si="22"/>
        <v>0</v>
      </c>
      <c r="S112" s="1"/>
      <c r="AE112" s="11" t="str">
        <f t="shared" si="24"/>
        <v/>
      </c>
    </row>
    <row r="113" spans="1:31" ht="34.5" customHeight="1" x14ac:dyDescent="0.4">
      <c r="A113" s="1"/>
      <c r="B113" s="78" t="s">
        <v>122</v>
      </c>
      <c r="C113" s="79"/>
      <c r="D113" s="79"/>
      <c r="E113" s="80"/>
      <c r="F113" s="80"/>
      <c r="G113" s="81"/>
      <c r="H113" s="82"/>
      <c r="I113" s="83"/>
      <c r="J113" s="31" t="s">
        <v>5</v>
      </c>
      <c r="K113" s="83"/>
      <c r="L113" s="84"/>
      <c r="M113" s="85" t="str">
        <f t="shared" si="20"/>
        <v/>
      </c>
      <c r="N113" s="85"/>
      <c r="O113" s="32" t="str">
        <f t="shared" si="23"/>
        <v/>
      </c>
      <c r="P113" s="9"/>
      <c r="Q113" s="32" t="str">
        <f t="shared" si="21"/>
        <v/>
      </c>
      <c r="R113" s="32">
        <f t="shared" si="22"/>
        <v>0</v>
      </c>
      <c r="S113" s="1"/>
      <c r="AE113" s="11" t="str">
        <f t="shared" si="24"/>
        <v/>
      </c>
    </row>
    <row r="114" spans="1:31" ht="34.5" customHeight="1" x14ac:dyDescent="0.4">
      <c r="A114" s="1"/>
      <c r="B114" s="78" t="s">
        <v>122</v>
      </c>
      <c r="C114" s="79"/>
      <c r="D114" s="79"/>
      <c r="E114" s="80"/>
      <c r="F114" s="80"/>
      <c r="G114" s="81"/>
      <c r="H114" s="82"/>
      <c r="I114" s="83"/>
      <c r="J114" s="31" t="s">
        <v>5</v>
      </c>
      <c r="K114" s="83"/>
      <c r="L114" s="84"/>
      <c r="M114" s="85" t="str">
        <f t="shared" si="20"/>
        <v/>
      </c>
      <c r="N114" s="85"/>
      <c r="O114" s="32" t="str">
        <f t="shared" si="23"/>
        <v/>
      </c>
      <c r="P114" s="9"/>
      <c r="Q114" s="32" t="str">
        <f t="shared" si="21"/>
        <v/>
      </c>
      <c r="R114" s="32">
        <f t="shared" si="22"/>
        <v>0</v>
      </c>
      <c r="S114" s="1"/>
      <c r="AE114" s="11" t="str">
        <f t="shared" si="24"/>
        <v/>
      </c>
    </row>
    <row r="115" spans="1:31" ht="34.5" customHeight="1" thickBot="1" x14ac:dyDescent="0.45">
      <c r="A115" s="33"/>
      <c r="B115" s="67" t="s">
        <v>122</v>
      </c>
      <c r="C115" s="68"/>
      <c r="D115" s="68"/>
      <c r="E115" s="69"/>
      <c r="F115" s="69"/>
      <c r="G115" s="70"/>
      <c r="H115" s="71"/>
      <c r="I115" s="72"/>
      <c r="J115" s="34" t="s">
        <v>5</v>
      </c>
      <c r="K115" s="72"/>
      <c r="L115" s="73"/>
      <c r="M115" s="74" t="str">
        <f t="shared" si="20"/>
        <v/>
      </c>
      <c r="N115" s="74"/>
      <c r="O115" s="35" t="str">
        <f t="shared" si="23"/>
        <v/>
      </c>
      <c r="P115" s="36"/>
      <c r="Q115" s="35" t="str">
        <f t="shared" si="21"/>
        <v/>
      </c>
      <c r="R115" s="35">
        <f t="shared" si="22"/>
        <v>0</v>
      </c>
      <c r="S115" s="33"/>
      <c r="AE115" s="11" t="str">
        <f t="shared" si="24"/>
        <v/>
      </c>
    </row>
    <row r="116" spans="1:31" ht="33.75" customHeight="1" thickTop="1" x14ac:dyDescent="0.4">
      <c r="A116" s="75" t="s">
        <v>14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7"/>
      <c r="M116" s="75"/>
      <c r="N116" s="77"/>
      <c r="O116" s="12">
        <f>SUM(O106:O115)</f>
        <v>0</v>
      </c>
      <c r="P116" s="2"/>
      <c r="Q116" s="12">
        <f>SUM(Q106:Q115)</f>
        <v>0</v>
      </c>
      <c r="R116" s="12">
        <f>SUM(R106:R115)</f>
        <v>0</v>
      </c>
      <c r="S116" s="3"/>
    </row>
    <row r="119" spans="1:31" x14ac:dyDescent="0.4">
      <c r="A119" t="s">
        <v>42</v>
      </c>
    </row>
    <row r="121" spans="1:31" ht="26.25" customHeight="1" x14ac:dyDescent="0.4"/>
    <row r="123" spans="1:31" ht="19.5" thickBot="1" x14ac:dyDescent="0.45">
      <c r="A123" s="37" t="s">
        <v>144</v>
      </c>
    </row>
    <row r="124" spans="1:31" ht="24.75" thickBot="1" x14ac:dyDescent="0.45">
      <c r="A124" s="39" t="s">
        <v>11</v>
      </c>
      <c r="B124" s="49" t="s">
        <v>1</v>
      </c>
      <c r="C124" s="50" t="s">
        <v>157</v>
      </c>
      <c r="D124" s="66" t="s">
        <v>158</v>
      </c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</row>
    <row r="127" spans="1:31" ht="34.5" customHeight="1" x14ac:dyDescent="0.4"/>
    <row r="130" ht="34.5" customHeight="1" x14ac:dyDescent="0.4"/>
    <row r="131" ht="34.5" customHeight="1" x14ac:dyDescent="0.4"/>
    <row r="132" ht="34.5" customHeight="1" x14ac:dyDescent="0.4"/>
    <row r="133" ht="34.5" customHeight="1" x14ac:dyDescent="0.4"/>
    <row r="134" ht="34.5" customHeight="1" x14ac:dyDescent="0.4"/>
    <row r="135" ht="34.5" customHeight="1" x14ac:dyDescent="0.4"/>
    <row r="136" ht="34.5" customHeight="1" x14ac:dyDescent="0.4"/>
    <row r="137" ht="34.5" customHeight="1" x14ac:dyDescent="0.4"/>
    <row r="138" ht="34.5" customHeight="1" x14ac:dyDescent="0.4"/>
    <row r="139" ht="34.5" customHeight="1" x14ac:dyDescent="0.4"/>
    <row r="140" ht="34.5" customHeight="1" x14ac:dyDescent="0.4"/>
    <row r="154" ht="34.5" customHeight="1" x14ac:dyDescent="0.4"/>
    <row r="155" ht="34.5" customHeight="1" x14ac:dyDescent="0.4"/>
    <row r="156" ht="34.5" customHeight="1" x14ac:dyDescent="0.4"/>
    <row r="157" ht="34.5" customHeight="1" x14ac:dyDescent="0.4"/>
    <row r="158" ht="34.5" customHeight="1" x14ac:dyDescent="0.4"/>
    <row r="159" ht="34.5" customHeight="1" x14ac:dyDescent="0.4"/>
    <row r="160" ht="34.5" customHeight="1" x14ac:dyDescent="0.4"/>
    <row r="161" ht="34.5" customHeight="1" x14ac:dyDescent="0.4"/>
    <row r="162" ht="34.5" customHeight="1" x14ac:dyDescent="0.4"/>
    <row r="163" ht="34.5" customHeight="1" x14ac:dyDescent="0.4"/>
    <row r="164" ht="34.5" customHeight="1" x14ac:dyDescent="0.4"/>
    <row r="178" ht="34.5" customHeight="1" x14ac:dyDescent="0.4"/>
    <row r="179" ht="34.5" customHeight="1" x14ac:dyDescent="0.4"/>
    <row r="180" ht="34.5" customHeight="1" x14ac:dyDescent="0.4"/>
    <row r="181" ht="34.5" customHeight="1" x14ac:dyDescent="0.4"/>
    <row r="182" ht="34.5" customHeight="1" x14ac:dyDescent="0.4"/>
    <row r="183" ht="34.5" customHeight="1" x14ac:dyDescent="0.4"/>
    <row r="184" ht="34.5" customHeight="1" x14ac:dyDescent="0.4"/>
    <row r="185" ht="34.5" customHeight="1" x14ac:dyDescent="0.4"/>
    <row r="186" ht="34.5" customHeight="1" x14ac:dyDescent="0.4"/>
    <row r="187" ht="34.5" customHeight="1" x14ac:dyDescent="0.4"/>
    <row r="188" ht="34.5" customHeight="1" x14ac:dyDescent="0.4"/>
  </sheetData>
  <autoFilter ref="Z4:AB4" xr:uid="{35F64468-8160-4075-991C-ECAF83351771}">
    <sortState ref="Z5:AB12">
      <sortCondition ref="Z4"/>
    </sortState>
  </autoFilter>
  <mergeCells count="300">
    <mergeCell ref="H2:P2"/>
    <mergeCell ref="U3:U4"/>
    <mergeCell ref="V3:V4"/>
    <mergeCell ref="Z3:AC3"/>
    <mergeCell ref="AE3:AE4"/>
    <mergeCell ref="R4:S4"/>
    <mergeCell ref="B6:G6"/>
    <mergeCell ref="R6:S6"/>
    <mergeCell ref="A8:A9"/>
    <mergeCell ref="B8:G9"/>
    <mergeCell ref="H8:L8"/>
    <mergeCell ref="M8:N8"/>
    <mergeCell ref="P8:Q8"/>
    <mergeCell ref="R8:R9"/>
    <mergeCell ref="S8:S9"/>
    <mergeCell ref="B10:D10"/>
    <mergeCell ref="E10:G10"/>
    <mergeCell ref="H10:I10"/>
    <mergeCell ref="K10:L10"/>
    <mergeCell ref="M10:N10"/>
    <mergeCell ref="B11:D11"/>
    <mergeCell ref="E11:G11"/>
    <mergeCell ref="H11:I11"/>
    <mergeCell ref="K11:L11"/>
    <mergeCell ref="M11:N11"/>
    <mergeCell ref="B12:D12"/>
    <mergeCell ref="E12:G12"/>
    <mergeCell ref="H12:I12"/>
    <mergeCell ref="K12:L12"/>
    <mergeCell ref="M12:N12"/>
    <mergeCell ref="B13:D13"/>
    <mergeCell ref="E13:G13"/>
    <mergeCell ref="H13:I13"/>
    <mergeCell ref="K13:L13"/>
    <mergeCell ref="M13:N13"/>
    <mergeCell ref="B14:D14"/>
    <mergeCell ref="E14:G14"/>
    <mergeCell ref="H14:I14"/>
    <mergeCell ref="K14:L14"/>
    <mergeCell ref="M14:N14"/>
    <mergeCell ref="B15:D15"/>
    <mergeCell ref="E15:G15"/>
    <mergeCell ref="H15:I15"/>
    <mergeCell ref="K15:L15"/>
    <mergeCell ref="M15:N15"/>
    <mergeCell ref="B16:D16"/>
    <mergeCell ref="E16:G16"/>
    <mergeCell ref="H16:I16"/>
    <mergeCell ref="K16:L16"/>
    <mergeCell ref="M16:N16"/>
    <mergeCell ref="B17:D17"/>
    <mergeCell ref="E17:G17"/>
    <mergeCell ref="H17:I17"/>
    <mergeCell ref="K17:L17"/>
    <mergeCell ref="M17:N17"/>
    <mergeCell ref="B18:D18"/>
    <mergeCell ref="E18:G18"/>
    <mergeCell ref="H18:I18"/>
    <mergeCell ref="K18:L18"/>
    <mergeCell ref="M18:N18"/>
    <mergeCell ref="B19:D19"/>
    <mergeCell ref="E19:G19"/>
    <mergeCell ref="H19:I19"/>
    <mergeCell ref="K19:L19"/>
    <mergeCell ref="M19:N19"/>
    <mergeCell ref="A32:A33"/>
    <mergeCell ref="B32:G33"/>
    <mergeCell ref="H32:L32"/>
    <mergeCell ref="M32:N32"/>
    <mergeCell ref="P32:Q32"/>
    <mergeCell ref="R32:R33"/>
    <mergeCell ref="A20:L20"/>
    <mergeCell ref="M20:N20"/>
    <mergeCell ref="H26:P26"/>
    <mergeCell ref="R28:S28"/>
    <mergeCell ref="B30:G30"/>
    <mergeCell ref="R30:S30"/>
    <mergeCell ref="B36:D36"/>
    <mergeCell ref="H36:I36"/>
    <mergeCell ref="K36:L36"/>
    <mergeCell ref="M36:N36"/>
    <mergeCell ref="B37:D37"/>
    <mergeCell ref="H37:I37"/>
    <mergeCell ref="K37:L37"/>
    <mergeCell ref="M37:N37"/>
    <mergeCell ref="S32:S33"/>
    <mergeCell ref="B34:D34"/>
    <mergeCell ref="H34:I34"/>
    <mergeCell ref="K34:L34"/>
    <mergeCell ref="M34:N34"/>
    <mergeCell ref="B35:D35"/>
    <mergeCell ref="H35:I35"/>
    <mergeCell ref="K35:L35"/>
    <mergeCell ref="M35:N35"/>
    <mergeCell ref="B40:D40"/>
    <mergeCell ref="H40:I40"/>
    <mergeCell ref="K40:L40"/>
    <mergeCell ref="M40:N40"/>
    <mergeCell ref="B41:D41"/>
    <mergeCell ref="H41:I41"/>
    <mergeCell ref="K41:L41"/>
    <mergeCell ref="M41:N41"/>
    <mergeCell ref="B38:D38"/>
    <mergeCell ref="H38:I38"/>
    <mergeCell ref="K38:L38"/>
    <mergeCell ref="M38:N38"/>
    <mergeCell ref="B39:D39"/>
    <mergeCell ref="H39:I39"/>
    <mergeCell ref="K39:L39"/>
    <mergeCell ref="M39:N39"/>
    <mergeCell ref="A44:L44"/>
    <mergeCell ref="M44:N44"/>
    <mergeCell ref="H50:P50"/>
    <mergeCell ref="R52:S52"/>
    <mergeCell ref="B54:G54"/>
    <mergeCell ref="R54:S54"/>
    <mergeCell ref="B42:D42"/>
    <mergeCell ref="H42:I42"/>
    <mergeCell ref="K42:L42"/>
    <mergeCell ref="M42:N42"/>
    <mergeCell ref="B43:D43"/>
    <mergeCell ref="H43:I43"/>
    <mergeCell ref="K43:L43"/>
    <mergeCell ref="M43:N43"/>
    <mergeCell ref="S56:S57"/>
    <mergeCell ref="B58:D58"/>
    <mergeCell ref="E58:G58"/>
    <mergeCell ref="H58:I58"/>
    <mergeCell ref="K58:L58"/>
    <mergeCell ref="M58:N58"/>
    <mergeCell ref="A56:A57"/>
    <mergeCell ref="B56:G57"/>
    <mergeCell ref="H56:L56"/>
    <mergeCell ref="M56:N56"/>
    <mergeCell ref="P56:Q56"/>
    <mergeCell ref="R56:R57"/>
    <mergeCell ref="B59:D59"/>
    <mergeCell ref="E59:G59"/>
    <mergeCell ref="H59:I59"/>
    <mergeCell ref="K59:L59"/>
    <mergeCell ref="M59:N59"/>
    <mergeCell ref="B60:D60"/>
    <mergeCell ref="E60:G60"/>
    <mergeCell ref="H60:I60"/>
    <mergeCell ref="K60:L60"/>
    <mergeCell ref="M60:N60"/>
    <mergeCell ref="B61:D61"/>
    <mergeCell ref="E61:G61"/>
    <mergeCell ref="H61:I61"/>
    <mergeCell ref="K61:L61"/>
    <mergeCell ref="M61:N61"/>
    <mergeCell ref="B62:D62"/>
    <mergeCell ref="E62:G62"/>
    <mergeCell ref="H62:I62"/>
    <mergeCell ref="K62:L62"/>
    <mergeCell ref="M62:N62"/>
    <mergeCell ref="B63:D63"/>
    <mergeCell ref="E63:G63"/>
    <mergeCell ref="H63:I63"/>
    <mergeCell ref="K63:L63"/>
    <mergeCell ref="M63:N63"/>
    <mergeCell ref="B64:D64"/>
    <mergeCell ref="E64:G64"/>
    <mergeCell ref="H64:I64"/>
    <mergeCell ref="K64:L64"/>
    <mergeCell ref="M64:N64"/>
    <mergeCell ref="B67:D67"/>
    <mergeCell ref="E67:G67"/>
    <mergeCell ref="H67:I67"/>
    <mergeCell ref="K67:L67"/>
    <mergeCell ref="M67:N67"/>
    <mergeCell ref="A68:L68"/>
    <mergeCell ref="M68:N68"/>
    <mergeCell ref="B65:D65"/>
    <mergeCell ref="E65:G65"/>
    <mergeCell ref="H65:I65"/>
    <mergeCell ref="K65:L65"/>
    <mergeCell ref="M65:N65"/>
    <mergeCell ref="B66:D66"/>
    <mergeCell ref="E66:G66"/>
    <mergeCell ref="H66:I66"/>
    <mergeCell ref="K66:L66"/>
    <mergeCell ref="M66:N66"/>
    <mergeCell ref="H74:P74"/>
    <mergeCell ref="R76:S76"/>
    <mergeCell ref="B78:G78"/>
    <mergeCell ref="R78:S78"/>
    <mergeCell ref="A80:A81"/>
    <mergeCell ref="B80:G81"/>
    <mergeCell ref="H80:L80"/>
    <mergeCell ref="M80:N80"/>
    <mergeCell ref="P80:Q80"/>
    <mergeCell ref="R80:R81"/>
    <mergeCell ref="B84:D84"/>
    <mergeCell ref="H84:I84"/>
    <mergeCell ref="K84:L84"/>
    <mergeCell ref="M84:N84"/>
    <mergeCell ref="B85:D85"/>
    <mergeCell ref="H85:I85"/>
    <mergeCell ref="K85:L85"/>
    <mergeCell ref="M85:N85"/>
    <mergeCell ref="S80:S81"/>
    <mergeCell ref="B82:D82"/>
    <mergeCell ref="H82:I82"/>
    <mergeCell ref="K82:L82"/>
    <mergeCell ref="M82:N82"/>
    <mergeCell ref="B83:D83"/>
    <mergeCell ref="H83:I83"/>
    <mergeCell ref="K83:L83"/>
    <mergeCell ref="M83:N83"/>
    <mergeCell ref="B88:D88"/>
    <mergeCell ref="H88:I88"/>
    <mergeCell ref="K88:L88"/>
    <mergeCell ref="M88:N88"/>
    <mergeCell ref="B89:D89"/>
    <mergeCell ref="H89:I89"/>
    <mergeCell ref="K89:L89"/>
    <mergeCell ref="M89:N89"/>
    <mergeCell ref="B86:D86"/>
    <mergeCell ref="H86:I86"/>
    <mergeCell ref="K86:L86"/>
    <mergeCell ref="M86:N86"/>
    <mergeCell ref="B87:D87"/>
    <mergeCell ref="H87:I87"/>
    <mergeCell ref="K87:L87"/>
    <mergeCell ref="M87:N87"/>
    <mergeCell ref="A92:L92"/>
    <mergeCell ref="M92:N92"/>
    <mergeCell ref="H98:P98"/>
    <mergeCell ref="R100:S100"/>
    <mergeCell ref="B102:G102"/>
    <mergeCell ref="R102:S102"/>
    <mergeCell ref="B90:D90"/>
    <mergeCell ref="H90:I90"/>
    <mergeCell ref="K90:L90"/>
    <mergeCell ref="M90:N90"/>
    <mergeCell ref="B91:D91"/>
    <mergeCell ref="H91:I91"/>
    <mergeCell ref="K91:L91"/>
    <mergeCell ref="M91:N91"/>
    <mergeCell ref="S104:S105"/>
    <mergeCell ref="B106:D106"/>
    <mergeCell ref="E106:G106"/>
    <mergeCell ref="H106:I106"/>
    <mergeCell ref="K106:L106"/>
    <mergeCell ref="M106:N106"/>
    <mergeCell ref="A104:A105"/>
    <mergeCell ref="B104:G105"/>
    <mergeCell ref="H104:L104"/>
    <mergeCell ref="M104:N104"/>
    <mergeCell ref="P104:Q104"/>
    <mergeCell ref="R104:R105"/>
    <mergeCell ref="B107:D107"/>
    <mergeCell ref="E107:G107"/>
    <mergeCell ref="H107:I107"/>
    <mergeCell ref="K107:L107"/>
    <mergeCell ref="M107:N107"/>
    <mergeCell ref="B108:D108"/>
    <mergeCell ref="E108:G108"/>
    <mergeCell ref="H108:I108"/>
    <mergeCell ref="K108:L108"/>
    <mergeCell ref="M108:N108"/>
    <mergeCell ref="B109:D109"/>
    <mergeCell ref="E109:G109"/>
    <mergeCell ref="H109:I109"/>
    <mergeCell ref="K109:L109"/>
    <mergeCell ref="M109:N109"/>
    <mergeCell ref="B110:D110"/>
    <mergeCell ref="E110:G110"/>
    <mergeCell ref="H110:I110"/>
    <mergeCell ref="K110:L110"/>
    <mergeCell ref="M110:N110"/>
    <mergeCell ref="B111:D111"/>
    <mergeCell ref="E111:G111"/>
    <mergeCell ref="H111:I111"/>
    <mergeCell ref="K111:L111"/>
    <mergeCell ref="M111:N111"/>
    <mergeCell ref="B112:D112"/>
    <mergeCell ref="E112:G112"/>
    <mergeCell ref="H112:I112"/>
    <mergeCell ref="K112:L112"/>
    <mergeCell ref="M112:N112"/>
    <mergeCell ref="D124:P124"/>
    <mergeCell ref="B115:D115"/>
    <mergeCell ref="E115:G115"/>
    <mergeCell ref="H115:I115"/>
    <mergeCell ref="K115:L115"/>
    <mergeCell ref="M115:N115"/>
    <mergeCell ref="A116:L116"/>
    <mergeCell ref="M116:N116"/>
    <mergeCell ref="B113:D113"/>
    <mergeCell ref="E113:G113"/>
    <mergeCell ref="H113:I113"/>
    <mergeCell ref="K113:L113"/>
    <mergeCell ref="M113:N113"/>
    <mergeCell ref="B114:D114"/>
    <mergeCell ref="E114:G114"/>
    <mergeCell ref="H114:I114"/>
    <mergeCell ref="K114:L114"/>
    <mergeCell ref="M114:N114"/>
  </mergeCells>
  <phoneticPr fontId="1"/>
  <dataValidations count="9">
    <dataValidation type="list" allowBlank="1" showInputMessage="1" showErrorMessage="1" sqref="B10:D19 B34:D43 B58:D67 B82:D91 B106:D115" xr:uid="{1B4EF03F-B441-4227-9A8D-F7E0F9584738}">
      <formula1>$AN$5:$AN$23</formula1>
    </dataValidation>
    <dataValidation type="list" allowBlank="1" showInputMessage="1" showErrorMessage="1" sqref="B6:G6 B30 B54:G54 B78 B102:G102" xr:uid="{A41BBCB8-5188-4B74-BB58-C8F888E58D62}">
      <formula1>$AK$5:$AK$38</formula1>
    </dataValidation>
    <dataValidation type="list" allowBlank="1" showInputMessage="1" showErrorMessage="1" sqref="R6 R30 R54 R78 R102" xr:uid="{56B10D46-F625-40D9-87D3-E5186CB9FE03}">
      <formula1>$U$5:$U$27</formula1>
    </dataValidation>
    <dataValidation type="list" allowBlank="1" showInputMessage="1" showErrorMessage="1" sqref="F4 F28 F52 F76 F100" xr:uid="{EB36B7D4-FB40-46C2-B9EE-F5EB30C1AB55}">
      <formula1>$AI$5:$AI$36</formula1>
    </dataValidation>
    <dataValidation type="list" allowBlank="1" showInputMessage="1" showErrorMessage="1" sqref="D4 D28 D52 D76 D100" xr:uid="{D8F57A08-8A3B-4BD5-A81A-FC3CE3CE0037}">
      <formula1>$AH$5:$AH$16</formula1>
    </dataValidation>
    <dataValidation type="list" allowBlank="1" showInputMessage="1" showErrorMessage="1" sqref="B4 B28 B52 B76 B100" xr:uid="{4C57DBC6-B758-4E14-9598-74883A65E63B}">
      <formula1>$AG$5:$AG$13</formula1>
    </dataValidation>
    <dataValidation type="list" allowBlank="1" showInputMessage="1" showErrorMessage="1" sqref="P10:P19 P106:P115 P58:P67 P82:P91 P34:P43" xr:uid="{31D5401D-CC87-451E-A58E-E6E8FE354152}">
      <formula1>$Z$5:$Z$13</formula1>
    </dataValidation>
    <dataValidation type="list" allowBlank="1" showInputMessage="1" showErrorMessage="1" sqref="O9 O33 O57 O81 O105" xr:uid="{3531FBF7-2207-4509-A465-F4B5849234EC}">
      <formula1>$X$5:$X$15</formula1>
    </dataValidation>
    <dataValidation type="list" allowBlank="1" showInputMessage="1" showErrorMessage="1" sqref="H10:I19 K10:L19 K34:K43 K106:L115 H58:I67 K58:L67 H82:H91 K82:K91 H106:I115 H34:H43" xr:uid="{C4E36593-8665-487C-9991-EBFE2D45683C}">
      <formula1>$V$5:$V$75</formula1>
    </dataValidation>
  </dataValidations>
  <pageMargins left="0.9055118110236221" right="0.51181102362204722" top="0.55118110236220474" bottom="0.35433070866141736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9AC0-ED0D-4B46-8FAD-752CC7669E49}">
  <sheetPr>
    <tabColor rgb="FFFF0000"/>
  </sheetPr>
  <dimension ref="A1:AO188"/>
  <sheetViews>
    <sheetView showZeros="0" workbookViewId="0">
      <selection activeCell="B6" sqref="B6:G6"/>
    </sheetView>
  </sheetViews>
  <sheetFormatPr defaultRowHeight="18.75" x14ac:dyDescent="0.4"/>
  <cols>
    <col min="1" max="1" width="18.25" customWidth="1"/>
    <col min="2" max="2" width="8.75" customWidth="1"/>
    <col min="3" max="3" width="3.875" customWidth="1"/>
    <col min="4" max="4" width="4.625" customWidth="1"/>
    <col min="5" max="5" width="3.5" customWidth="1"/>
    <col min="6" max="6" width="4.375" customWidth="1"/>
    <col min="7" max="7" width="6.375" customWidth="1"/>
    <col min="8" max="9" width="3.625" customWidth="1"/>
    <col min="10" max="10" width="2.5" customWidth="1"/>
    <col min="11" max="12" width="3.625" customWidth="1"/>
    <col min="13" max="14" width="4.5" customWidth="1"/>
    <col min="15" max="15" width="10.25" customWidth="1"/>
    <col min="16" max="16" width="17.875" customWidth="1"/>
    <col min="17" max="17" width="10" customWidth="1"/>
    <col min="18" max="18" width="14" customWidth="1"/>
    <col min="19" max="19" width="18.25" customWidth="1"/>
    <col min="21" max="21" width="27.625" customWidth="1"/>
    <col min="22" max="22" width="9" customWidth="1"/>
    <col min="23" max="23" width="2.625" customWidth="1"/>
    <col min="25" max="25" width="2.625" customWidth="1"/>
    <col min="26" max="26" width="22.625" customWidth="1"/>
    <col min="27" max="27" width="7.5" customWidth="1"/>
    <col min="29" max="29" width="0" hidden="1" customWidth="1"/>
    <col min="30" max="30" width="2.125" customWidth="1"/>
    <col min="31" max="31" width="10.25" customWidth="1"/>
    <col min="32" max="32" width="2.625" customWidth="1"/>
    <col min="33" max="35" width="5.875" customWidth="1"/>
    <col min="36" max="36" width="2.625" customWidth="1"/>
    <col min="37" max="37" width="24.125" customWidth="1"/>
    <col min="38" max="38" width="3.375" customWidth="1"/>
    <col min="39" max="39" width="15.75" customWidth="1"/>
    <col min="40" max="40" width="18.375" customWidth="1"/>
  </cols>
  <sheetData>
    <row r="1" spans="1:41" ht="26.25" customHeight="1" x14ac:dyDescent="0.4">
      <c r="S1" s="10" t="s">
        <v>151</v>
      </c>
    </row>
    <row r="2" spans="1:41" ht="33" customHeight="1" x14ac:dyDescent="0.4">
      <c r="H2" s="93" t="s">
        <v>0</v>
      </c>
      <c r="I2" s="93"/>
      <c r="J2" s="93"/>
      <c r="K2" s="93"/>
      <c r="L2" s="93"/>
      <c r="M2" s="93"/>
      <c r="N2" s="93"/>
      <c r="O2" s="93"/>
      <c r="P2" s="93"/>
      <c r="S2" s="10" t="s">
        <v>152</v>
      </c>
    </row>
    <row r="3" spans="1:41" ht="26.25" customHeight="1" x14ac:dyDescent="0.4">
      <c r="U3" s="98" t="s">
        <v>48</v>
      </c>
      <c r="V3" s="98" t="s">
        <v>22</v>
      </c>
      <c r="X3" s="5" t="s">
        <v>24</v>
      </c>
      <c r="Z3" s="98" t="s">
        <v>25</v>
      </c>
      <c r="AA3" s="98"/>
      <c r="AB3" s="98"/>
      <c r="AC3" s="98"/>
      <c r="AE3" s="99" t="s">
        <v>39</v>
      </c>
      <c r="AG3" s="13" t="s">
        <v>43</v>
      </c>
      <c r="AH3" s="14" t="s">
        <v>44</v>
      </c>
      <c r="AI3" s="14" t="s">
        <v>46</v>
      </c>
      <c r="AK3" s="14" t="s">
        <v>47</v>
      </c>
      <c r="AM3" s="24" t="s">
        <v>112</v>
      </c>
      <c r="AN3" s="24" t="s">
        <v>105</v>
      </c>
    </row>
    <row r="4" spans="1:41" ht="30" customHeight="1" x14ac:dyDescent="0.4">
      <c r="A4" t="s">
        <v>8</v>
      </c>
      <c r="B4" t="s">
        <v>1</v>
      </c>
      <c r="C4" t="s">
        <v>43</v>
      </c>
      <c r="E4" t="s">
        <v>44</v>
      </c>
      <c r="G4" t="s">
        <v>45</v>
      </c>
      <c r="H4" t="s">
        <v>1</v>
      </c>
      <c r="R4" s="94" t="s">
        <v>12</v>
      </c>
      <c r="S4" s="95"/>
      <c r="U4" s="98"/>
      <c r="V4" s="98"/>
      <c r="X4" s="5" t="s">
        <v>23</v>
      </c>
      <c r="Z4" s="1"/>
      <c r="AA4" s="1"/>
      <c r="AB4" s="6" t="s">
        <v>23</v>
      </c>
      <c r="AC4" s="1"/>
      <c r="AE4" s="99"/>
    </row>
    <row r="5" spans="1:41" ht="18" customHeight="1" x14ac:dyDescent="0.4">
      <c r="A5" t="s">
        <v>11</v>
      </c>
      <c r="Q5" t="s">
        <v>11</v>
      </c>
      <c r="T5">
        <v>1</v>
      </c>
      <c r="U5" s="1" t="s">
        <v>49</v>
      </c>
      <c r="V5" s="8">
        <v>0.20833333333333334</v>
      </c>
      <c r="W5">
        <v>1</v>
      </c>
      <c r="X5" s="1">
        <v>550</v>
      </c>
      <c r="Z5" s="1" t="s">
        <v>34</v>
      </c>
      <c r="AA5" s="1" t="s">
        <v>29</v>
      </c>
      <c r="AB5" s="7">
        <v>5000</v>
      </c>
      <c r="AC5" s="1" t="s">
        <v>27</v>
      </c>
      <c r="AG5">
        <v>2019</v>
      </c>
      <c r="AH5">
        <v>1</v>
      </c>
      <c r="AI5">
        <v>1</v>
      </c>
      <c r="AK5" t="s">
        <v>72</v>
      </c>
      <c r="AM5" t="s">
        <v>113</v>
      </c>
      <c r="AN5" t="s">
        <v>106</v>
      </c>
    </row>
    <row r="6" spans="1:41" ht="22.5" customHeight="1" x14ac:dyDescent="0.4">
      <c r="A6" t="s">
        <v>18</v>
      </c>
      <c r="B6" s="96"/>
      <c r="C6" s="96"/>
      <c r="D6" s="96"/>
      <c r="E6" s="96"/>
      <c r="F6" s="96"/>
      <c r="G6" s="96"/>
      <c r="Q6" t="s">
        <v>9</v>
      </c>
      <c r="R6" s="96"/>
      <c r="S6" s="96"/>
      <c r="T6">
        <v>2</v>
      </c>
      <c r="U6" s="1" t="s">
        <v>50</v>
      </c>
      <c r="V6" s="8">
        <v>0.21875</v>
      </c>
      <c r="W6">
        <v>2</v>
      </c>
      <c r="X6" s="1">
        <v>600</v>
      </c>
      <c r="Z6" s="1" t="s">
        <v>31</v>
      </c>
      <c r="AA6" s="1" t="s">
        <v>29</v>
      </c>
      <c r="AB6" s="7">
        <v>8000</v>
      </c>
      <c r="AC6" s="1" t="s">
        <v>27</v>
      </c>
      <c r="AG6">
        <v>2020</v>
      </c>
      <c r="AH6">
        <v>2</v>
      </c>
      <c r="AI6">
        <v>2</v>
      </c>
      <c r="AK6" t="s">
        <v>74</v>
      </c>
      <c r="AM6" t="s">
        <v>114</v>
      </c>
      <c r="AN6" t="s">
        <v>107</v>
      </c>
    </row>
    <row r="7" spans="1:41" ht="21.75" customHeight="1" x14ac:dyDescent="0.4">
      <c r="Q7" t="s">
        <v>10</v>
      </c>
      <c r="S7" s="25" t="s">
        <v>15</v>
      </c>
      <c r="T7">
        <v>3</v>
      </c>
      <c r="U7" s="1" t="s">
        <v>52</v>
      </c>
      <c r="V7" s="8">
        <v>0.22916666666666666</v>
      </c>
      <c r="W7">
        <v>3</v>
      </c>
      <c r="X7" s="1">
        <v>650</v>
      </c>
      <c r="Z7" s="1" t="s">
        <v>32</v>
      </c>
      <c r="AA7" s="1" t="s">
        <v>29</v>
      </c>
      <c r="AB7" s="7">
        <v>1000</v>
      </c>
      <c r="AC7" s="1" t="s">
        <v>27</v>
      </c>
      <c r="AG7">
        <v>2021</v>
      </c>
      <c r="AH7">
        <v>3</v>
      </c>
      <c r="AI7">
        <v>3</v>
      </c>
      <c r="AK7" t="s">
        <v>73</v>
      </c>
      <c r="AM7" t="s">
        <v>130</v>
      </c>
      <c r="AN7" t="s">
        <v>108</v>
      </c>
    </row>
    <row r="8" spans="1:41" ht="15" customHeight="1" x14ac:dyDescent="0.4">
      <c r="A8" s="86" t="s">
        <v>16</v>
      </c>
      <c r="B8" s="88" t="s">
        <v>17</v>
      </c>
      <c r="C8" s="89"/>
      <c r="D8" s="89"/>
      <c r="E8" s="89"/>
      <c r="F8" s="89"/>
      <c r="G8" s="90"/>
      <c r="H8" s="88" t="s">
        <v>2</v>
      </c>
      <c r="I8" s="89"/>
      <c r="J8" s="89"/>
      <c r="K8" s="89"/>
      <c r="L8" s="90"/>
      <c r="M8" s="91" t="s">
        <v>6</v>
      </c>
      <c r="N8" s="92"/>
      <c r="O8" s="26" t="s">
        <v>41</v>
      </c>
      <c r="P8" s="88" t="s">
        <v>13</v>
      </c>
      <c r="Q8" s="90"/>
      <c r="R8" s="86" t="s">
        <v>7</v>
      </c>
      <c r="S8" s="86" t="s">
        <v>19</v>
      </c>
      <c r="T8">
        <v>4</v>
      </c>
      <c r="U8" s="1" t="s">
        <v>53</v>
      </c>
      <c r="V8" s="8">
        <v>0.23958333333333334</v>
      </c>
      <c r="W8">
        <v>4</v>
      </c>
      <c r="X8" s="1">
        <v>700</v>
      </c>
      <c r="Z8" s="1" t="s">
        <v>33</v>
      </c>
      <c r="AA8" s="1" t="s">
        <v>29</v>
      </c>
      <c r="AB8" s="7">
        <v>1000</v>
      </c>
      <c r="AC8" s="1" t="s">
        <v>27</v>
      </c>
      <c r="AG8">
        <v>2022</v>
      </c>
      <c r="AH8">
        <v>4</v>
      </c>
      <c r="AI8">
        <v>4</v>
      </c>
      <c r="AK8" t="s">
        <v>75</v>
      </c>
      <c r="AM8" t="s">
        <v>131</v>
      </c>
      <c r="AN8" t="s">
        <v>109</v>
      </c>
    </row>
    <row r="9" spans="1:41" ht="18.75" customHeight="1" x14ac:dyDescent="0.4">
      <c r="A9" s="87"/>
      <c r="B9" s="75"/>
      <c r="C9" s="76"/>
      <c r="D9" s="76"/>
      <c r="E9" s="76"/>
      <c r="F9" s="76"/>
      <c r="G9" s="77"/>
      <c r="H9" s="21" t="s">
        <v>3</v>
      </c>
      <c r="I9" s="22" t="s">
        <v>4</v>
      </c>
      <c r="J9" s="22" t="s">
        <v>5</v>
      </c>
      <c r="K9" s="22" t="s">
        <v>3</v>
      </c>
      <c r="L9" s="23" t="s">
        <v>4</v>
      </c>
      <c r="M9" s="27" t="s">
        <v>20</v>
      </c>
      <c r="N9" s="28" t="s">
        <v>21</v>
      </c>
      <c r="O9" s="29"/>
      <c r="P9" s="30" t="s">
        <v>37</v>
      </c>
      <c r="Q9" s="30" t="s">
        <v>38</v>
      </c>
      <c r="R9" s="87"/>
      <c r="S9" s="87"/>
      <c r="T9">
        <v>5</v>
      </c>
      <c r="U9" s="1" t="s">
        <v>54</v>
      </c>
      <c r="V9" s="8">
        <v>0.25</v>
      </c>
      <c r="W9">
        <v>5</v>
      </c>
      <c r="X9" s="1">
        <v>750</v>
      </c>
      <c r="Z9" s="1" t="s">
        <v>35</v>
      </c>
      <c r="AA9" s="1" t="s">
        <v>29</v>
      </c>
      <c r="AB9" s="7">
        <v>5000</v>
      </c>
      <c r="AC9" s="1" t="s">
        <v>27</v>
      </c>
      <c r="AG9">
        <v>2023</v>
      </c>
      <c r="AH9">
        <v>5</v>
      </c>
      <c r="AI9">
        <v>5</v>
      </c>
      <c r="AK9" t="s">
        <v>76</v>
      </c>
      <c r="AM9" t="s">
        <v>132</v>
      </c>
      <c r="AN9" t="s">
        <v>110</v>
      </c>
    </row>
    <row r="10" spans="1:41" ht="34.5" customHeight="1" x14ac:dyDescent="0.4">
      <c r="A10" s="1"/>
      <c r="B10" s="78" t="s">
        <v>122</v>
      </c>
      <c r="C10" s="79"/>
      <c r="D10" s="79"/>
      <c r="E10" s="80"/>
      <c r="F10" s="80"/>
      <c r="G10" s="81"/>
      <c r="H10" s="82"/>
      <c r="I10" s="83"/>
      <c r="J10" s="31" t="s">
        <v>5</v>
      </c>
      <c r="K10" s="83"/>
      <c r="L10" s="84"/>
      <c r="M10" s="85" t="str">
        <f t="shared" ref="M10:M11" si="0">IF((K10)=0,"",IF(K10&lt;H10,1+K10-H10,K10-H10))</f>
        <v/>
      </c>
      <c r="N10" s="85"/>
      <c r="O10" s="32" t="str">
        <f>IFERROR(AE10*$O$9,"")</f>
        <v/>
      </c>
      <c r="P10" s="9"/>
      <c r="Q10" s="32" t="str">
        <f t="shared" ref="Q10:Q11" si="1">IFERROR(VLOOKUP(P10,$Z$5:$AB$12,3,FALSE),"")</f>
        <v/>
      </c>
      <c r="R10" s="32">
        <f t="shared" ref="R10:R11" si="2">SUM(O10:Q10)</f>
        <v>0</v>
      </c>
      <c r="S10" s="1"/>
      <c r="T10">
        <v>6</v>
      </c>
      <c r="U10" s="1" t="s">
        <v>55</v>
      </c>
      <c r="V10" s="8">
        <v>0.26041666666666669</v>
      </c>
      <c r="W10">
        <v>6</v>
      </c>
      <c r="X10" s="1">
        <v>800</v>
      </c>
      <c r="Z10" s="1" t="s">
        <v>36</v>
      </c>
      <c r="AA10" s="1" t="s">
        <v>29</v>
      </c>
      <c r="AB10" s="7">
        <v>8000</v>
      </c>
      <c r="AC10" s="1" t="s">
        <v>27</v>
      </c>
      <c r="AE10" s="11" t="str">
        <f>IF(M10="","",(HOUR(M10))+(MINUTE(M10)/60))</f>
        <v/>
      </c>
      <c r="AG10">
        <v>2024</v>
      </c>
      <c r="AH10">
        <v>6</v>
      </c>
      <c r="AI10">
        <v>6</v>
      </c>
      <c r="AK10" t="s">
        <v>77</v>
      </c>
      <c r="AM10" t="s">
        <v>113</v>
      </c>
      <c r="AN10" t="s">
        <v>111</v>
      </c>
    </row>
    <row r="11" spans="1:41" ht="34.5" customHeight="1" x14ac:dyDescent="0.4">
      <c r="A11" s="1"/>
      <c r="B11" s="78" t="s">
        <v>122</v>
      </c>
      <c r="C11" s="79"/>
      <c r="D11" s="79"/>
      <c r="E11" s="80"/>
      <c r="F11" s="80"/>
      <c r="G11" s="81"/>
      <c r="H11" s="82"/>
      <c r="I11" s="83"/>
      <c r="J11" s="31" t="s">
        <v>5</v>
      </c>
      <c r="K11" s="83"/>
      <c r="L11" s="84"/>
      <c r="M11" s="85" t="str">
        <f t="shared" si="0"/>
        <v/>
      </c>
      <c r="N11" s="85"/>
      <c r="O11" s="32" t="str">
        <f>IFERROR(AE11*$O$9,"")</f>
        <v/>
      </c>
      <c r="P11" s="9"/>
      <c r="Q11" s="32" t="str">
        <f t="shared" si="1"/>
        <v/>
      </c>
      <c r="R11" s="32">
        <f t="shared" si="2"/>
        <v>0</v>
      </c>
      <c r="S11" s="1"/>
      <c r="T11">
        <v>7</v>
      </c>
      <c r="U11" s="1" t="s">
        <v>57</v>
      </c>
      <c r="V11" s="8">
        <v>0.27083333333333331</v>
      </c>
      <c r="W11">
        <v>7</v>
      </c>
      <c r="X11" s="1">
        <v>850</v>
      </c>
      <c r="Z11" s="1" t="s">
        <v>30</v>
      </c>
      <c r="AA11" s="1" t="s">
        <v>29</v>
      </c>
      <c r="AB11" s="7">
        <v>3000</v>
      </c>
      <c r="AC11" s="1" t="s">
        <v>27</v>
      </c>
      <c r="AE11" s="11" t="str">
        <f t="shared" ref="AE11:AE19" si="3">IF(M11="","",(HOUR(M11))+(MINUTE(M11)/60))</f>
        <v/>
      </c>
      <c r="AG11">
        <v>2025</v>
      </c>
      <c r="AH11">
        <v>7</v>
      </c>
      <c r="AI11">
        <v>7</v>
      </c>
      <c r="AK11" t="s">
        <v>150</v>
      </c>
      <c r="AM11" t="s">
        <v>133</v>
      </c>
      <c r="AN11" t="s">
        <v>115</v>
      </c>
    </row>
    <row r="12" spans="1:41" ht="34.5" customHeight="1" x14ac:dyDescent="0.4">
      <c r="A12" s="1" t="s">
        <v>40</v>
      </c>
      <c r="B12" s="78" t="s">
        <v>122</v>
      </c>
      <c r="C12" s="79"/>
      <c r="D12" s="79"/>
      <c r="E12" s="80"/>
      <c r="F12" s="80"/>
      <c r="G12" s="81"/>
      <c r="H12" s="82"/>
      <c r="I12" s="83"/>
      <c r="J12" s="31" t="s">
        <v>5</v>
      </c>
      <c r="K12" s="83"/>
      <c r="L12" s="84"/>
      <c r="M12" s="85" t="str">
        <f t="shared" ref="M12" si="4">IF((K12)=0,"",IF(K12&lt;H12,1+K12-H12,K12-H12))</f>
        <v/>
      </c>
      <c r="N12" s="85"/>
      <c r="O12" s="32" t="str">
        <f>IFERROR(AE12*$O$9,"")</f>
        <v/>
      </c>
      <c r="P12" s="9"/>
      <c r="Q12" s="32" t="str">
        <f t="shared" ref="Q12" si="5">IFERROR(VLOOKUP(P12,$Z$5:$AB$12,3,FALSE),"")</f>
        <v/>
      </c>
      <c r="R12" s="32">
        <f t="shared" ref="R12" si="6">SUM(O12:Q12)</f>
        <v>0</v>
      </c>
      <c r="S12" s="1"/>
      <c r="T12">
        <v>8</v>
      </c>
      <c r="U12" s="1" t="s">
        <v>56</v>
      </c>
      <c r="V12" s="8">
        <v>0.28125</v>
      </c>
      <c r="W12">
        <v>8</v>
      </c>
      <c r="X12" s="1">
        <v>900</v>
      </c>
      <c r="Z12" s="1" t="s">
        <v>28</v>
      </c>
      <c r="AA12" s="1" t="s">
        <v>29</v>
      </c>
      <c r="AB12" s="1">
        <v>500</v>
      </c>
      <c r="AC12" s="1" t="s">
        <v>27</v>
      </c>
      <c r="AE12" s="11" t="str">
        <f t="shared" si="3"/>
        <v/>
      </c>
      <c r="AG12">
        <v>2026</v>
      </c>
      <c r="AH12">
        <v>8</v>
      </c>
      <c r="AI12">
        <v>8</v>
      </c>
      <c r="AK12" t="s">
        <v>78</v>
      </c>
      <c r="AM12" t="s">
        <v>134</v>
      </c>
      <c r="AN12" t="s">
        <v>116</v>
      </c>
    </row>
    <row r="13" spans="1:41" ht="34.5" customHeight="1" x14ac:dyDescent="0.4">
      <c r="A13" s="1" t="s">
        <v>40</v>
      </c>
      <c r="B13" s="78" t="s">
        <v>122</v>
      </c>
      <c r="C13" s="79"/>
      <c r="D13" s="79"/>
      <c r="E13" s="80"/>
      <c r="F13" s="80"/>
      <c r="G13" s="81"/>
      <c r="H13" s="82"/>
      <c r="I13" s="83"/>
      <c r="J13" s="31" t="s">
        <v>5</v>
      </c>
      <c r="K13" s="83"/>
      <c r="L13" s="84"/>
      <c r="M13" s="85" t="str">
        <f t="shared" ref="M13" si="7">IF((K13)=0,"",IF(K13&lt;H13,1+K13-H13,K13-H13))</f>
        <v/>
      </c>
      <c r="N13" s="85"/>
      <c r="O13" s="32" t="str">
        <f t="shared" ref="O13:O19" si="8">IFERROR(AE13*$O$9,"")</f>
        <v/>
      </c>
      <c r="P13" s="9"/>
      <c r="Q13" s="32" t="str">
        <f t="shared" ref="Q13:Q19" si="9">IFERROR(VLOOKUP(P13,$Z$5:$AB$12,3,FALSE),"")</f>
        <v/>
      </c>
      <c r="R13" s="32">
        <f t="shared" ref="R13:R19" si="10">SUM(O13:Q13)</f>
        <v>0</v>
      </c>
      <c r="S13" s="1"/>
      <c r="T13">
        <v>9</v>
      </c>
      <c r="U13" s="9" t="s">
        <v>70</v>
      </c>
      <c r="V13" s="8">
        <v>0.29166666666666669</v>
      </c>
      <c r="W13">
        <v>9</v>
      </c>
      <c r="X13" s="1">
        <v>950</v>
      </c>
      <c r="Z13" s="19" t="s">
        <v>103</v>
      </c>
      <c r="AA13" s="19" t="s">
        <v>102</v>
      </c>
      <c r="AB13" s="20">
        <v>1000</v>
      </c>
      <c r="AE13" s="11" t="str">
        <f t="shared" si="3"/>
        <v/>
      </c>
      <c r="AG13">
        <v>2027</v>
      </c>
      <c r="AH13">
        <v>9</v>
      </c>
      <c r="AI13">
        <v>9</v>
      </c>
      <c r="AK13" t="s">
        <v>79</v>
      </c>
      <c r="AM13" t="s">
        <v>135</v>
      </c>
      <c r="AN13" t="s">
        <v>117</v>
      </c>
    </row>
    <row r="14" spans="1:41" ht="34.5" customHeight="1" x14ac:dyDescent="0.4">
      <c r="A14" s="1"/>
      <c r="B14" s="78" t="s">
        <v>122</v>
      </c>
      <c r="C14" s="79"/>
      <c r="D14" s="79"/>
      <c r="E14" s="80"/>
      <c r="F14" s="80"/>
      <c r="G14" s="81"/>
      <c r="H14" s="82"/>
      <c r="I14" s="83"/>
      <c r="J14" s="31" t="s">
        <v>5</v>
      </c>
      <c r="K14" s="83"/>
      <c r="L14" s="84"/>
      <c r="M14" s="85" t="str">
        <f t="shared" ref="M14:M19" si="11">IF((K14)=0,"",IF(K14&lt;H14,1+K14-H14,K14-H14))</f>
        <v/>
      </c>
      <c r="N14" s="85"/>
      <c r="O14" s="32" t="str">
        <f t="shared" si="8"/>
        <v/>
      </c>
      <c r="P14" s="9"/>
      <c r="Q14" s="32" t="str">
        <f t="shared" si="9"/>
        <v/>
      </c>
      <c r="R14" s="32">
        <f t="shared" si="10"/>
        <v>0</v>
      </c>
      <c r="S14" s="1"/>
      <c r="T14">
        <v>10</v>
      </c>
      <c r="U14" s="1" t="s">
        <v>58</v>
      </c>
      <c r="V14" s="8">
        <v>0.30208333333333331</v>
      </c>
      <c r="W14">
        <v>10</v>
      </c>
      <c r="X14" s="1">
        <v>1000</v>
      </c>
      <c r="AE14" s="11" t="str">
        <f t="shared" si="3"/>
        <v/>
      </c>
      <c r="AH14">
        <v>10</v>
      </c>
      <c r="AI14">
        <v>10</v>
      </c>
      <c r="AK14" t="s">
        <v>80</v>
      </c>
      <c r="AM14" t="s">
        <v>136</v>
      </c>
      <c r="AN14" t="s">
        <v>118</v>
      </c>
    </row>
    <row r="15" spans="1:41" ht="34.5" customHeight="1" x14ac:dyDescent="0.4">
      <c r="A15" s="1"/>
      <c r="B15" s="78" t="s">
        <v>122</v>
      </c>
      <c r="C15" s="79"/>
      <c r="D15" s="79"/>
      <c r="E15" s="80"/>
      <c r="F15" s="80"/>
      <c r="G15" s="81"/>
      <c r="H15" s="82"/>
      <c r="I15" s="83"/>
      <c r="J15" s="31" t="s">
        <v>5</v>
      </c>
      <c r="K15" s="83"/>
      <c r="L15" s="84"/>
      <c r="M15" s="85" t="str">
        <f t="shared" si="11"/>
        <v/>
      </c>
      <c r="N15" s="85"/>
      <c r="O15" s="32" t="str">
        <f>IFERROR(AE15*$O$9,"")</f>
        <v/>
      </c>
      <c r="P15" s="9"/>
      <c r="Q15" s="32" t="str">
        <f t="shared" si="9"/>
        <v/>
      </c>
      <c r="R15" s="32">
        <f t="shared" si="10"/>
        <v>0</v>
      </c>
      <c r="S15" s="1"/>
      <c r="T15">
        <v>11</v>
      </c>
      <c r="U15" s="1" t="s">
        <v>59</v>
      </c>
      <c r="V15" s="8">
        <v>0.3125</v>
      </c>
      <c r="AE15" s="11" t="str">
        <f t="shared" si="3"/>
        <v/>
      </c>
      <c r="AH15">
        <v>11</v>
      </c>
      <c r="AI15">
        <v>11</v>
      </c>
      <c r="AK15" t="s">
        <v>81</v>
      </c>
      <c r="AM15" t="s">
        <v>137</v>
      </c>
      <c r="AN15" t="s">
        <v>119</v>
      </c>
    </row>
    <row r="16" spans="1:41" ht="34.5" customHeight="1" x14ac:dyDescent="0.4">
      <c r="A16" s="1"/>
      <c r="B16" s="78" t="s">
        <v>122</v>
      </c>
      <c r="C16" s="79"/>
      <c r="D16" s="79"/>
      <c r="E16" s="80"/>
      <c r="F16" s="80"/>
      <c r="G16" s="81"/>
      <c r="H16" s="82"/>
      <c r="I16" s="83"/>
      <c r="J16" s="31" t="s">
        <v>5</v>
      </c>
      <c r="K16" s="83"/>
      <c r="L16" s="84"/>
      <c r="M16" s="85" t="str">
        <f t="shared" si="11"/>
        <v/>
      </c>
      <c r="N16" s="85"/>
      <c r="O16" s="32" t="str">
        <f t="shared" si="8"/>
        <v/>
      </c>
      <c r="P16" s="9"/>
      <c r="Q16" s="32" t="str">
        <f t="shared" si="9"/>
        <v/>
      </c>
      <c r="R16" s="32">
        <f t="shared" si="10"/>
        <v>0</v>
      </c>
      <c r="S16" s="1"/>
      <c r="T16">
        <v>12</v>
      </c>
      <c r="U16" s="1" t="s">
        <v>60</v>
      </c>
      <c r="V16" s="8">
        <v>0.32291666666666669</v>
      </c>
      <c r="AE16" s="11" t="str">
        <f t="shared" si="3"/>
        <v/>
      </c>
      <c r="AH16">
        <v>12</v>
      </c>
      <c r="AI16">
        <v>12</v>
      </c>
      <c r="AK16" t="s">
        <v>82</v>
      </c>
      <c r="AM16" t="s">
        <v>138</v>
      </c>
      <c r="AN16" t="s">
        <v>120</v>
      </c>
      <c r="AO16" t="s">
        <v>123</v>
      </c>
    </row>
    <row r="17" spans="1:40" ht="34.5" customHeight="1" x14ac:dyDescent="0.4">
      <c r="A17" s="1"/>
      <c r="B17" s="78" t="s">
        <v>122</v>
      </c>
      <c r="C17" s="79"/>
      <c r="D17" s="79"/>
      <c r="E17" s="80"/>
      <c r="F17" s="80"/>
      <c r="G17" s="81"/>
      <c r="H17" s="82"/>
      <c r="I17" s="83"/>
      <c r="J17" s="31" t="s">
        <v>5</v>
      </c>
      <c r="K17" s="83"/>
      <c r="L17" s="84"/>
      <c r="M17" s="85" t="str">
        <f t="shared" si="11"/>
        <v/>
      </c>
      <c r="N17" s="85"/>
      <c r="O17" s="32" t="str">
        <f t="shared" si="8"/>
        <v/>
      </c>
      <c r="P17" s="9"/>
      <c r="Q17" s="32" t="str">
        <f t="shared" si="9"/>
        <v/>
      </c>
      <c r="R17" s="32">
        <f t="shared" si="10"/>
        <v>0</v>
      </c>
      <c r="S17" s="1"/>
      <c r="T17">
        <v>13</v>
      </c>
      <c r="U17" s="1" t="s">
        <v>61</v>
      </c>
      <c r="V17" s="8">
        <v>0.33333333333333331</v>
      </c>
      <c r="AE17" s="11" t="str">
        <f t="shared" si="3"/>
        <v/>
      </c>
      <c r="AI17">
        <v>13</v>
      </c>
      <c r="AK17" t="s">
        <v>83</v>
      </c>
      <c r="AM17" t="s">
        <v>139</v>
      </c>
      <c r="AN17" t="s">
        <v>121</v>
      </c>
    </row>
    <row r="18" spans="1:40" ht="34.5" customHeight="1" x14ac:dyDescent="0.4">
      <c r="A18" s="1"/>
      <c r="B18" s="78" t="s">
        <v>122</v>
      </c>
      <c r="C18" s="79"/>
      <c r="D18" s="79"/>
      <c r="E18" s="80"/>
      <c r="F18" s="80"/>
      <c r="G18" s="81"/>
      <c r="H18" s="82"/>
      <c r="I18" s="83"/>
      <c r="J18" s="31" t="s">
        <v>5</v>
      </c>
      <c r="K18" s="83"/>
      <c r="L18" s="84"/>
      <c r="M18" s="85" t="str">
        <f t="shared" si="11"/>
        <v/>
      </c>
      <c r="N18" s="85"/>
      <c r="O18" s="32" t="str">
        <f t="shared" si="8"/>
        <v/>
      </c>
      <c r="P18" s="9"/>
      <c r="Q18" s="32" t="str">
        <f t="shared" si="9"/>
        <v/>
      </c>
      <c r="R18" s="32">
        <f t="shared" si="10"/>
        <v>0</v>
      </c>
      <c r="S18" s="1"/>
      <c r="T18">
        <v>14</v>
      </c>
      <c r="U18" s="1" t="s">
        <v>62</v>
      </c>
      <c r="V18" s="8">
        <v>0.34375</v>
      </c>
      <c r="AE18" s="11" t="str">
        <f t="shared" si="3"/>
        <v/>
      </c>
      <c r="AI18">
        <v>14</v>
      </c>
      <c r="AK18" t="s">
        <v>159</v>
      </c>
      <c r="AM18" t="s">
        <v>140</v>
      </c>
      <c r="AN18" t="s">
        <v>124</v>
      </c>
    </row>
    <row r="19" spans="1:40" ht="34.5" customHeight="1" thickBot="1" x14ac:dyDescent="0.45">
      <c r="A19" s="33"/>
      <c r="B19" s="67" t="s">
        <v>122</v>
      </c>
      <c r="C19" s="68"/>
      <c r="D19" s="68"/>
      <c r="E19" s="69"/>
      <c r="F19" s="69"/>
      <c r="G19" s="70"/>
      <c r="H19" s="71"/>
      <c r="I19" s="72"/>
      <c r="J19" s="34" t="s">
        <v>5</v>
      </c>
      <c r="K19" s="72"/>
      <c r="L19" s="73"/>
      <c r="M19" s="74" t="str">
        <f t="shared" si="11"/>
        <v/>
      </c>
      <c r="N19" s="74"/>
      <c r="O19" s="35" t="str">
        <f t="shared" si="8"/>
        <v/>
      </c>
      <c r="P19" s="36"/>
      <c r="Q19" s="35" t="str">
        <f t="shared" si="9"/>
        <v/>
      </c>
      <c r="R19" s="35">
        <f t="shared" si="10"/>
        <v>0</v>
      </c>
      <c r="S19" s="33"/>
      <c r="T19">
        <v>15</v>
      </c>
      <c r="U19" s="1" t="s">
        <v>63</v>
      </c>
      <c r="V19" s="8">
        <v>0.35416666666666669</v>
      </c>
      <c r="AE19" s="11" t="str">
        <f t="shared" si="3"/>
        <v/>
      </c>
      <c r="AI19">
        <v>15</v>
      </c>
      <c r="AK19" t="s">
        <v>87</v>
      </c>
      <c r="AM19" t="s">
        <v>141</v>
      </c>
      <c r="AN19" t="s">
        <v>125</v>
      </c>
    </row>
    <row r="20" spans="1:40" ht="33.75" customHeight="1" thickTop="1" x14ac:dyDescent="0.4">
      <c r="A20" s="75" t="s">
        <v>14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75"/>
      <c r="N20" s="77"/>
      <c r="O20" s="12">
        <f>SUM(O10:O19)</f>
        <v>0</v>
      </c>
      <c r="P20" s="2"/>
      <c r="Q20" s="12">
        <f>SUM(Q10:Q19)</f>
        <v>0</v>
      </c>
      <c r="R20" s="12">
        <f>SUM(R10:R19)</f>
        <v>0</v>
      </c>
      <c r="S20" s="3"/>
      <c r="T20">
        <v>16</v>
      </c>
      <c r="U20" s="1" t="s">
        <v>64</v>
      </c>
      <c r="V20" s="8">
        <v>0.36458333333333331</v>
      </c>
      <c r="AI20">
        <v>16</v>
      </c>
      <c r="AK20" t="s">
        <v>85</v>
      </c>
      <c r="AM20" t="s">
        <v>142</v>
      </c>
      <c r="AN20" t="s">
        <v>126</v>
      </c>
    </row>
    <row r="21" spans="1:40" x14ac:dyDescent="0.4">
      <c r="T21">
        <v>17</v>
      </c>
      <c r="U21" s="1" t="s">
        <v>65</v>
      </c>
      <c r="V21" s="8">
        <v>0.375</v>
      </c>
      <c r="AI21">
        <v>17</v>
      </c>
      <c r="AK21" t="s">
        <v>86</v>
      </c>
      <c r="AM21" t="s">
        <v>143</v>
      </c>
      <c r="AN21" t="s">
        <v>127</v>
      </c>
    </row>
    <row r="22" spans="1:40" x14ac:dyDescent="0.4">
      <c r="T22">
        <v>18</v>
      </c>
      <c r="U22" s="1" t="s">
        <v>66</v>
      </c>
      <c r="V22" s="8">
        <v>0.38541666666666669</v>
      </c>
      <c r="AI22">
        <v>18</v>
      </c>
      <c r="AK22" t="s">
        <v>88</v>
      </c>
      <c r="AM22" t="s">
        <v>129</v>
      </c>
      <c r="AN22" t="s">
        <v>128</v>
      </c>
    </row>
    <row r="23" spans="1:40" x14ac:dyDescent="0.4">
      <c r="A23" t="s">
        <v>42</v>
      </c>
      <c r="T23">
        <v>19</v>
      </c>
      <c r="U23" s="1" t="s">
        <v>71</v>
      </c>
      <c r="V23" s="8">
        <v>0.39583333333333331</v>
      </c>
      <c r="AI23">
        <v>19</v>
      </c>
      <c r="AK23" t="s">
        <v>89</v>
      </c>
      <c r="AM23" t="s">
        <v>123</v>
      </c>
      <c r="AN23" t="s">
        <v>123</v>
      </c>
    </row>
    <row r="24" spans="1:40" x14ac:dyDescent="0.4">
      <c r="T24">
        <v>20</v>
      </c>
      <c r="U24" s="1" t="s">
        <v>67</v>
      </c>
      <c r="V24" s="8">
        <v>0.40625</v>
      </c>
      <c r="AI24">
        <v>20</v>
      </c>
      <c r="AK24" t="s">
        <v>90</v>
      </c>
      <c r="AN24" t="s">
        <v>123</v>
      </c>
    </row>
    <row r="25" spans="1:40" ht="26.25" customHeight="1" x14ac:dyDescent="0.4">
      <c r="S25" s="10" t="s">
        <v>151</v>
      </c>
      <c r="T25">
        <v>21</v>
      </c>
      <c r="U25" s="1" t="s">
        <v>68</v>
      </c>
      <c r="V25" s="8">
        <v>0.41666666666666669</v>
      </c>
      <c r="AI25">
        <v>21</v>
      </c>
      <c r="AK25" t="s">
        <v>162</v>
      </c>
    </row>
    <row r="26" spans="1:40" ht="33" customHeight="1" x14ac:dyDescent="0.4">
      <c r="H26" s="93" t="s">
        <v>0</v>
      </c>
      <c r="I26" s="93"/>
      <c r="J26" s="93"/>
      <c r="K26" s="93"/>
      <c r="L26" s="93"/>
      <c r="M26" s="93"/>
      <c r="N26" s="93"/>
      <c r="O26" s="93"/>
      <c r="P26" s="93"/>
      <c r="S26" s="10" t="s">
        <v>153</v>
      </c>
      <c r="T26">
        <v>22</v>
      </c>
      <c r="U26" s="1" t="s">
        <v>69</v>
      </c>
      <c r="V26" s="8">
        <v>0.42708333333333331</v>
      </c>
      <c r="AI26">
        <v>22</v>
      </c>
      <c r="AK26" t="s">
        <v>92</v>
      </c>
    </row>
    <row r="27" spans="1:40" ht="26.25" customHeight="1" x14ac:dyDescent="0.4">
      <c r="T27" t="s">
        <v>51</v>
      </c>
      <c r="V27" s="8">
        <v>0.4375</v>
      </c>
      <c r="AI27">
        <v>23</v>
      </c>
      <c r="AK27" t="s">
        <v>93</v>
      </c>
    </row>
    <row r="28" spans="1:40" ht="30" customHeight="1" x14ac:dyDescent="0.4">
      <c r="A28" t="s">
        <v>8</v>
      </c>
      <c r="B28" t="s">
        <v>1</v>
      </c>
      <c r="C28" t="s">
        <v>43</v>
      </c>
      <c r="E28" t="s">
        <v>44</v>
      </c>
      <c r="G28" t="s">
        <v>45</v>
      </c>
      <c r="H28" t="s">
        <v>1</v>
      </c>
      <c r="R28" s="94" t="s">
        <v>12</v>
      </c>
      <c r="S28" s="94"/>
      <c r="V28" s="8">
        <v>0.44791666666666669</v>
      </c>
      <c r="AI28">
        <v>24</v>
      </c>
      <c r="AK28" t="s">
        <v>94</v>
      </c>
    </row>
    <row r="29" spans="1:40" ht="18" customHeight="1" x14ac:dyDescent="0.4">
      <c r="A29" t="s">
        <v>11</v>
      </c>
      <c r="Q29" t="s">
        <v>11</v>
      </c>
      <c r="V29" s="8">
        <v>0.45833333333333331</v>
      </c>
      <c r="AI29">
        <v>25</v>
      </c>
      <c r="AK29" t="s">
        <v>161</v>
      </c>
    </row>
    <row r="30" spans="1:40" ht="22.5" customHeight="1" x14ac:dyDescent="0.4">
      <c r="A30" t="s">
        <v>18</v>
      </c>
      <c r="B30" s="96"/>
      <c r="C30" s="96"/>
      <c r="D30" s="96"/>
      <c r="E30" s="96"/>
      <c r="F30" s="96"/>
      <c r="G30" s="96"/>
      <c r="Q30" t="s">
        <v>9</v>
      </c>
      <c r="R30" s="96"/>
      <c r="S30" s="96"/>
      <c r="V30" s="8">
        <v>0.46875</v>
      </c>
      <c r="AI30">
        <v>26</v>
      </c>
      <c r="AK30" t="s">
        <v>96</v>
      </c>
    </row>
    <row r="31" spans="1:40" ht="21.75" customHeight="1" x14ac:dyDescent="0.4">
      <c r="Q31" t="s">
        <v>10</v>
      </c>
      <c r="S31" s="25" t="s">
        <v>15</v>
      </c>
      <c r="V31" s="8">
        <v>0.47916666666666669</v>
      </c>
      <c r="AI31">
        <v>27</v>
      </c>
      <c r="AK31" t="s">
        <v>97</v>
      </c>
    </row>
    <row r="32" spans="1:40" ht="15" customHeight="1" x14ac:dyDescent="0.4">
      <c r="A32" s="86" t="s">
        <v>16</v>
      </c>
      <c r="B32" s="88" t="s">
        <v>17</v>
      </c>
      <c r="C32" s="89"/>
      <c r="D32" s="89"/>
      <c r="E32" s="89"/>
      <c r="F32" s="89"/>
      <c r="G32" s="90"/>
      <c r="H32" s="88" t="s">
        <v>2</v>
      </c>
      <c r="I32" s="89"/>
      <c r="J32" s="89"/>
      <c r="K32" s="89"/>
      <c r="L32" s="90"/>
      <c r="M32" s="91" t="s">
        <v>6</v>
      </c>
      <c r="N32" s="92"/>
      <c r="O32" s="26" t="s">
        <v>41</v>
      </c>
      <c r="P32" s="78" t="s">
        <v>13</v>
      </c>
      <c r="Q32" s="97"/>
      <c r="R32" s="86" t="s">
        <v>7</v>
      </c>
      <c r="S32" s="86" t="s">
        <v>19</v>
      </c>
      <c r="V32" s="8">
        <v>0.48958333333333331</v>
      </c>
      <c r="AI32">
        <v>28</v>
      </c>
      <c r="AK32" t="s">
        <v>98</v>
      </c>
    </row>
    <row r="33" spans="1:37" ht="18.75" customHeight="1" x14ac:dyDescent="0.4">
      <c r="A33" s="87"/>
      <c r="B33" s="75"/>
      <c r="C33" s="76"/>
      <c r="D33" s="76"/>
      <c r="E33" s="76"/>
      <c r="F33" s="76"/>
      <c r="G33" s="77"/>
      <c r="H33" s="21" t="s">
        <v>3</v>
      </c>
      <c r="I33" s="22" t="s">
        <v>4</v>
      </c>
      <c r="J33" s="22" t="s">
        <v>5</v>
      </c>
      <c r="K33" s="22" t="s">
        <v>3</v>
      </c>
      <c r="L33" s="23" t="s">
        <v>4</v>
      </c>
      <c r="M33" s="27" t="s">
        <v>20</v>
      </c>
      <c r="N33" s="28" t="s">
        <v>4</v>
      </c>
      <c r="O33" s="29">
        <v>800</v>
      </c>
      <c r="P33" s="30" t="s">
        <v>37</v>
      </c>
      <c r="Q33" s="30" t="s">
        <v>38</v>
      </c>
      <c r="R33" s="87"/>
      <c r="S33" s="87"/>
      <c r="V33" s="8">
        <v>0.5</v>
      </c>
      <c r="AI33">
        <v>29</v>
      </c>
      <c r="AK33" t="s">
        <v>99</v>
      </c>
    </row>
    <row r="34" spans="1:37" ht="34.5" customHeight="1" x14ac:dyDescent="0.4">
      <c r="A34" s="1"/>
      <c r="B34" s="78" t="s">
        <v>122</v>
      </c>
      <c r="C34" s="79"/>
      <c r="D34" s="79"/>
      <c r="E34" s="40"/>
      <c r="F34" s="40"/>
      <c r="G34" s="41"/>
      <c r="H34" s="82"/>
      <c r="I34" s="83"/>
      <c r="J34" s="31" t="s">
        <v>5</v>
      </c>
      <c r="K34" s="83"/>
      <c r="L34" s="84"/>
      <c r="M34" s="82" t="str">
        <f t="shared" ref="M34" si="12">IF((K34)=0,"",IF(K34&lt;H34,1+K34-H34,K34-H34))</f>
        <v/>
      </c>
      <c r="N34" s="84"/>
      <c r="O34" s="32" t="str">
        <f t="shared" ref="O34" si="13">IFERROR(AE34*$O$33,"")</f>
        <v/>
      </c>
      <c r="P34" s="9"/>
      <c r="Q34" s="32" t="str">
        <f t="shared" ref="Q34:Q43" si="14">IFERROR(VLOOKUP(P34,$Z$5:$AB$12,3,FALSE),"")</f>
        <v/>
      </c>
      <c r="R34" s="32">
        <f t="shared" ref="R34" si="15">SUM(O34:Q34)</f>
        <v>0</v>
      </c>
      <c r="S34" s="1"/>
      <c r="V34" s="8">
        <v>0.51041666666666663</v>
      </c>
      <c r="AE34" s="11" t="str">
        <f>IF(M34="","",(HOUR(M34))+(MINUTE(M34)/60))</f>
        <v/>
      </c>
      <c r="AI34">
        <v>30</v>
      </c>
      <c r="AK34" t="s">
        <v>100</v>
      </c>
    </row>
    <row r="35" spans="1:37" ht="34.5" customHeight="1" x14ac:dyDescent="0.4">
      <c r="A35" s="1"/>
      <c r="B35" s="78" t="s">
        <v>122</v>
      </c>
      <c r="C35" s="79"/>
      <c r="D35" s="79"/>
      <c r="E35" s="40"/>
      <c r="F35" s="40"/>
      <c r="G35" s="41"/>
      <c r="H35" s="82"/>
      <c r="I35" s="83"/>
      <c r="J35" s="31" t="s">
        <v>5</v>
      </c>
      <c r="K35" s="83"/>
      <c r="L35" s="84"/>
      <c r="M35" s="82" t="str">
        <f t="shared" ref="M35:M43" si="16">IF((K35)=0,"",IF(K35&lt;H35,1+K35-H35,K35-H35))</f>
        <v/>
      </c>
      <c r="N35" s="84"/>
      <c r="O35" s="32" t="str">
        <f t="shared" ref="O35:O43" si="17">IFERROR(AE35*$O$33,"")</f>
        <v/>
      </c>
      <c r="P35" s="9"/>
      <c r="Q35" s="32" t="str">
        <f t="shared" si="14"/>
        <v/>
      </c>
      <c r="R35" s="32">
        <f t="shared" ref="R35:R43" si="18">SUM(O35:Q35)</f>
        <v>0</v>
      </c>
      <c r="S35" s="1"/>
      <c r="V35" s="8">
        <v>0.52083333333333337</v>
      </c>
      <c r="AE35" s="11" t="str">
        <f t="shared" ref="AE35:AE43" si="19">IF(M35="","",(HOUR(M35))+(MINUTE(M35)/60))</f>
        <v/>
      </c>
      <c r="AI35">
        <v>31</v>
      </c>
      <c r="AK35" t="s">
        <v>101</v>
      </c>
    </row>
    <row r="36" spans="1:37" ht="34.5" customHeight="1" x14ac:dyDescent="0.4">
      <c r="A36" s="1"/>
      <c r="B36" s="78" t="s">
        <v>122</v>
      </c>
      <c r="C36" s="79"/>
      <c r="D36" s="79"/>
      <c r="E36" s="40"/>
      <c r="F36" s="40"/>
      <c r="G36" s="41"/>
      <c r="H36" s="82"/>
      <c r="I36" s="83"/>
      <c r="J36" s="31" t="s">
        <v>5</v>
      </c>
      <c r="K36" s="83"/>
      <c r="L36" s="84"/>
      <c r="M36" s="82" t="str">
        <f t="shared" si="16"/>
        <v/>
      </c>
      <c r="N36" s="84"/>
      <c r="O36" s="32" t="str">
        <f t="shared" si="17"/>
        <v/>
      </c>
      <c r="P36" s="9"/>
      <c r="Q36" s="32" t="str">
        <f t="shared" si="14"/>
        <v/>
      </c>
      <c r="R36" s="32">
        <f t="shared" si="18"/>
        <v>0</v>
      </c>
      <c r="S36" s="1"/>
      <c r="V36" s="8">
        <v>0.53125</v>
      </c>
      <c r="AE36" s="11" t="str">
        <f t="shared" si="19"/>
        <v/>
      </c>
      <c r="AK36" t="s">
        <v>160</v>
      </c>
    </row>
    <row r="37" spans="1:37" ht="34.5" customHeight="1" x14ac:dyDescent="0.4">
      <c r="A37" s="1"/>
      <c r="B37" s="78" t="s">
        <v>122</v>
      </c>
      <c r="C37" s="79"/>
      <c r="D37" s="79"/>
      <c r="E37" s="40"/>
      <c r="F37" s="40"/>
      <c r="G37" s="41"/>
      <c r="H37" s="82"/>
      <c r="I37" s="83"/>
      <c r="J37" s="31" t="s">
        <v>5</v>
      </c>
      <c r="K37" s="83"/>
      <c r="L37" s="84"/>
      <c r="M37" s="82" t="str">
        <f t="shared" si="16"/>
        <v/>
      </c>
      <c r="N37" s="84"/>
      <c r="O37" s="32" t="str">
        <f t="shared" si="17"/>
        <v/>
      </c>
      <c r="P37" s="9"/>
      <c r="Q37" s="32" t="str">
        <f t="shared" si="14"/>
        <v/>
      </c>
      <c r="R37" s="32">
        <f t="shared" si="18"/>
        <v>0</v>
      </c>
      <c r="S37" s="1"/>
      <c r="V37" s="8">
        <v>0.54166666666666663</v>
      </c>
      <c r="AE37" s="11" t="str">
        <f t="shared" si="19"/>
        <v/>
      </c>
    </row>
    <row r="38" spans="1:37" ht="34.5" customHeight="1" x14ac:dyDescent="0.4">
      <c r="A38" s="1"/>
      <c r="B38" s="78" t="s">
        <v>122</v>
      </c>
      <c r="C38" s="79"/>
      <c r="D38" s="79"/>
      <c r="E38" s="40"/>
      <c r="F38" s="40"/>
      <c r="G38" s="41"/>
      <c r="H38" s="82"/>
      <c r="I38" s="83"/>
      <c r="J38" s="31" t="s">
        <v>5</v>
      </c>
      <c r="K38" s="83"/>
      <c r="L38" s="84"/>
      <c r="M38" s="82" t="str">
        <f t="shared" si="16"/>
        <v/>
      </c>
      <c r="N38" s="84"/>
      <c r="O38" s="32" t="str">
        <f t="shared" si="17"/>
        <v/>
      </c>
      <c r="P38" s="9"/>
      <c r="Q38" s="32" t="str">
        <f t="shared" si="14"/>
        <v/>
      </c>
      <c r="R38" s="32">
        <f t="shared" si="18"/>
        <v>0</v>
      </c>
      <c r="S38" s="1"/>
      <c r="V38" s="8">
        <v>0.55208333333333337</v>
      </c>
      <c r="AE38" s="11" t="str">
        <f t="shared" si="19"/>
        <v/>
      </c>
    </row>
    <row r="39" spans="1:37" ht="34.5" customHeight="1" x14ac:dyDescent="0.4">
      <c r="A39" s="1"/>
      <c r="B39" s="78" t="s">
        <v>122</v>
      </c>
      <c r="C39" s="79"/>
      <c r="D39" s="79"/>
      <c r="E39" s="40"/>
      <c r="F39" s="40"/>
      <c r="G39" s="41"/>
      <c r="H39" s="82"/>
      <c r="I39" s="83"/>
      <c r="J39" s="31" t="s">
        <v>5</v>
      </c>
      <c r="K39" s="83"/>
      <c r="L39" s="84"/>
      <c r="M39" s="82" t="str">
        <f t="shared" si="16"/>
        <v/>
      </c>
      <c r="N39" s="84"/>
      <c r="O39" s="32" t="str">
        <f t="shared" si="17"/>
        <v/>
      </c>
      <c r="P39" s="9"/>
      <c r="Q39" s="32" t="str">
        <f t="shared" si="14"/>
        <v/>
      </c>
      <c r="R39" s="32">
        <f t="shared" si="18"/>
        <v>0</v>
      </c>
      <c r="S39" s="1"/>
      <c r="V39" s="8">
        <v>0.5625</v>
      </c>
      <c r="AE39" s="11" t="str">
        <f t="shared" si="19"/>
        <v/>
      </c>
    </row>
    <row r="40" spans="1:37" ht="34.5" customHeight="1" x14ac:dyDescent="0.4">
      <c r="A40" s="1"/>
      <c r="B40" s="78" t="s">
        <v>122</v>
      </c>
      <c r="C40" s="79"/>
      <c r="D40" s="79"/>
      <c r="E40" s="40"/>
      <c r="F40" s="40"/>
      <c r="G40" s="41"/>
      <c r="H40" s="82"/>
      <c r="I40" s="83"/>
      <c r="J40" s="31" t="s">
        <v>5</v>
      </c>
      <c r="K40" s="83"/>
      <c r="L40" s="84"/>
      <c r="M40" s="82" t="str">
        <f t="shared" si="16"/>
        <v/>
      </c>
      <c r="N40" s="84"/>
      <c r="O40" s="32" t="str">
        <f t="shared" si="17"/>
        <v/>
      </c>
      <c r="P40" s="9"/>
      <c r="Q40" s="32" t="str">
        <f t="shared" si="14"/>
        <v/>
      </c>
      <c r="R40" s="32">
        <f t="shared" si="18"/>
        <v>0</v>
      </c>
      <c r="S40" s="1"/>
      <c r="V40" s="8">
        <v>0.57291666666666663</v>
      </c>
      <c r="AE40" s="11" t="str">
        <f t="shared" si="19"/>
        <v/>
      </c>
    </row>
    <row r="41" spans="1:37" ht="34.5" customHeight="1" x14ac:dyDescent="0.4">
      <c r="A41" s="1"/>
      <c r="B41" s="78" t="s">
        <v>122</v>
      </c>
      <c r="C41" s="79"/>
      <c r="D41" s="79"/>
      <c r="E41" s="40"/>
      <c r="F41" s="40"/>
      <c r="G41" s="41"/>
      <c r="H41" s="82"/>
      <c r="I41" s="83"/>
      <c r="J41" s="31" t="s">
        <v>5</v>
      </c>
      <c r="K41" s="83"/>
      <c r="L41" s="84"/>
      <c r="M41" s="82" t="str">
        <f t="shared" si="16"/>
        <v/>
      </c>
      <c r="N41" s="84"/>
      <c r="O41" s="32" t="str">
        <f t="shared" si="17"/>
        <v/>
      </c>
      <c r="P41" s="9"/>
      <c r="Q41" s="32" t="str">
        <f t="shared" si="14"/>
        <v/>
      </c>
      <c r="R41" s="32">
        <f t="shared" si="18"/>
        <v>0</v>
      </c>
      <c r="S41" s="1"/>
      <c r="V41" s="8">
        <v>0.58333333333333337</v>
      </c>
      <c r="AE41" s="11" t="str">
        <f t="shared" si="19"/>
        <v/>
      </c>
    </row>
    <row r="42" spans="1:37" ht="34.5" customHeight="1" x14ac:dyDescent="0.4">
      <c r="A42" s="1"/>
      <c r="B42" s="78" t="s">
        <v>122</v>
      </c>
      <c r="C42" s="79"/>
      <c r="D42" s="79"/>
      <c r="E42" s="40"/>
      <c r="F42" s="40"/>
      <c r="G42" s="41"/>
      <c r="H42" s="82"/>
      <c r="I42" s="83"/>
      <c r="J42" s="31" t="s">
        <v>5</v>
      </c>
      <c r="K42" s="83"/>
      <c r="L42" s="84"/>
      <c r="M42" s="82" t="str">
        <f t="shared" si="16"/>
        <v/>
      </c>
      <c r="N42" s="84"/>
      <c r="O42" s="32" t="str">
        <f t="shared" si="17"/>
        <v/>
      </c>
      <c r="P42" s="9"/>
      <c r="Q42" s="32" t="str">
        <f t="shared" si="14"/>
        <v/>
      </c>
      <c r="R42" s="32">
        <f t="shared" si="18"/>
        <v>0</v>
      </c>
      <c r="S42" s="1"/>
      <c r="V42" s="8">
        <v>0.59375</v>
      </c>
      <c r="AE42" s="11" t="str">
        <f t="shared" si="19"/>
        <v/>
      </c>
    </row>
    <row r="43" spans="1:37" ht="34.5" customHeight="1" thickBot="1" x14ac:dyDescent="0.45">
      <c r="A43" s="33"/>
      <c r="B43" s="67" t="s">
        <v>122</v>
      </c>
      <c r="C43" s="68"/>
      <c r="D43" s="68"/>
      <c r="E43" s="42"/>
      <c r="F43" s="42"/>
      <c r="G43" s="43"/>
      <c r="H43" s="71"/>
      <c r="I43" s="72"/>
      <c r="J43" s="34" t="s">
        <v>5</v>
      </c>
      <c r="K43" s="72"/>
      <c r="L43" s="73"/>
      <c r="M43" s="71" t="str">
        <f t="shared" si="16"/>
        <v/>
      </c>
      <c r="N43" s="73"/>
      <c r="O43" s="35" t="str">
        <f t="shared" si="17"/>
        <v/>
      </c>
      <c r="P43" s="36"/>
      <c r="Q43" s="35" t="str">
        <f t="shared" si="14"/>
        <v/>
      </c>
      <c r="R43" s="35">
        <f t="shared" si="18"/>
        <v>0</v>
      </c>
      <c r="S43" s="33"/>
      <c r="V43" s="8">
        <v>0.60416666666666663</v>
      </c>
      <c r="AE43" s="11" t="str">
        <f t="shared" si="19"/>
        <v/>
      </c>
    </row>
    <row r="44" spans="1:37" ht="33.75" customHeight="1" thickTop="1" x14ac:dyDescent="0.4">
      <c r="A44" s="75" t="s">
        <v>14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7"/>
      <c r="M44" s="75"/>
      <c r="N44" s="77"/>
      <c r="O44" s="12">
        <f>SUM(O34:O43)</f>
        <v>0</v>
      </c>
      <c r="P44" s="2"/>
      <c r="Q44" s="12">
        <f>SUM(Q34:Q43)</f>
        <v>0</v>
      </c>
      <c r="R44" s="12">
        <f>SUM(R34:R43)</f>
        <v>0</v>
      </c>
      <c r="S44" s="3"/>
      <c r="V44" s="8">
        <v>0.61458333333333337</v>
      </c>
    </row>
    <row r="45" spans="1:37" ht="18.75" customHeight="1" x14ac:dyDescent="0.4">
      <c r="V45" s="8">
        <v>0.625</v>
      </c>
    </row>
    <row r="46" spans="1:37" x14ac:dyDescent="0.4">
      <c r="V46" s="8">
        <v>0.63541666666666663</v>
      </c>
    </row>
    <row r="47" spans="1:37" x14ac:dyDescent="0.4">
      <c r="A47" t="s">
        <v>42</v>
      </c>
      <c r="V47" s="8">
        <v>0.64583333333333337</v>
      </c>
    </row>
    <row r="48" spans="1:37" x14ac:dyDescent="0.4">
      <c r="V48" s="8">
        <v>0.65625</v>
      </c>
    </row>
    <row r="49" spans="1:31" ht="26.25" customHeight="1" x14ac:dyDescent="0.4">
      <c r="S49" s="10" t="s">
        <v>151</v>
      </c>
      <c r="V49" s="8">
        <v>0.66666666666666663</v>
      </c>
    </row>
    <row r="50" spans="1:31" ht="33" customHeight="1" x14ac:dyDescent="0.4">
      <c r="H50" s="93" t="s">
        <v>0</v>
      </c>
      <c r="I50" s="93"/>
      <c r="J50" s="93"/>
      <c r="K50" s="93"/>
      <c r="L50" s="93"/>
      <c r="M50" s="93"/>
      <c r="N50" s="93"/>
      <c r="O50" s="93"/>
      <c r="P50" s="93"/>
      <c r="S50" s="10" t="s">
        <v>154</v>
      </c>
      <c r="V50" s="8">
        <v>0.67708333333333337</v>
      </c>
    </row>
    <row r="51" spans="1:31" ht="26.25" customHeight="1" x14ac:dyDescent="0.4">
      <c r="V51" s="8">
        <v>0.6875</v>
      </c>
    </row>
    <row r="52" spans="1:31" ht="30" customHeight="1" x14ac:dyDescent="0.4">
      <c r="A52" t="s">
        <v>8</v>
      </c>
      <c r="B52" t="s">
        <v>1</v>
      </c>
      <c r="C52" t="s">
        <v>43</v>
      </c>
      <c r="E52" t="s">
        <v>44</v>
      </c>
      <c r="G52" t="s">
        <v>45</v>
      </c>
      <c r="H52" t="s">
        <v>1</v>
      </c>
      <c r="R52" s="94" t="s">
        <v>12</v>
      </c>
      <c r="S52" s="95"/>
      <c r="V52" s="8">
        <v>0.69791666666666663</v>
      </c>
    </row>
    <row r="53" spans="1:31" ht="18" customHeight="1" x14ac:dyDescent="0.4">
      <c r="A53" t="s">
        <v>11</v>
      </c>
      <c r="Q53" t="s">
        <v>11</v>
      </c>
      <c r="V53" s="8">
        <v>0.70833333333333337</v>
      </c>
    </row>
    <row r="54" spans="1:31" ht="22.5" customHeight="1" x14ac:dyDescent="0.4">
      <c r="A54" t="s">
        <v>18</v>
      </c>
      <c r="B54" s="96"/>
      <c r="C54" s="96"/>
      <c r="D54" s="96"/>
      <c r="E54" s="96"/>
      <c r="F54" s="96"/>
      <c r="G54" s="96"/>
      <c r="Q54" t="s">
        <v>9</v>
      </c>
      <c r="R54" s="96"/>
      <c r="S54" s="96"/>
      <c r="V54" s="8">
        <v>0.71875</v>
      </c>
    </row>
    <row r="55" spans="1:31" ht="21.75" customHeight="1" x14ac:dyDescent="0.4">
      <c r="Q55" t="s">
        <v>10</v>
      </c>
      <c r="S55" s="25" t="s">
        <v>15</v>
      </c>
      <c r="V55" s="8">
        <v>0.72916666666666663</v>
      </c>
    </row>
    <row r="56" spans="1:31" ht="15" customHeight="1" x14ac:dyDescent="0.4">
      <c r="A56" s="86" t="s">
        <v>16</v>
      </c>
      <c r="B56" s="88" t="s">
        <v>17</v>
      </c>
      <c r="C56" s="89"/>
      <c r="D56" s="89"/>
      <c r="E56" s="89"/>
      <c r="F56" s="89"/>
      <c r="G56" s="90"/>
      <c r="H56" s="88" t="s">
        <v>2</v>
      </c>
      <c r="I56" s="89"/>
      <c r="J56" s="89"/>
      <c r="K56" s="89"/>
      <c r="L56" s="90"/>
      <c r="M56" s="91" t="s">
        <v>6</v>
      </c>
      <c r="N56" s="92"/>
      <c r="O56" s="26" t="s">
        <v>41</v>
      </c>
      <c r="P56" s="88" t="s">
        <v>13</v>
      </c>
      <c r="Q56" s="90"/>
      <c r="R56" s="86" t="s">
        <v>7</v>
      </c>
      <c r="S56" s="86" t="s">
        <v>19</v>
      </c>
      <c r="V56" s="8">
        <v>0.73958333333333337</v>
      </c>
    </row>
    <row r="57" spans="1:31" ht="18.75" customHeight="1" x14ac:dyDescent="0.4">
      <c r="A57" s="87"/>
      <c r="B57" s="75"/>
      <c r="C57" s="76"/>
      <c r="D57" s="76"/>
      <c r="E57" s="76"/>
      <c r="F57" s="76"/>
      <c r="G57" s="77"/>
      <c r="H57" s="21" t="s">
        <v>3</v>
      </c>
      <c r="I57" s="22" t="s">
        <v>4</v>
      </c>
      <c r="J57" s="22" t="s">
        <v>5</v>
      </c>
      <c r="K57" s="22" t="s">
        <v>3</v>
      </c>
      <c r="L57" s="23" t="s">
        <v>4</v>
      </c>
      <c r="M57" s="27" t="s">
        <v>20</v>
      </c>
      <c r="N57" s="28" t="s">
        <v>4</v>
      </c>
      <c r="O57" s="29">
        <v>1000</v>
      </c>
      <c r="P57" s="30" t="s">
        <v>37</v>
      </c>
      <c r="Q57" s="30" t="s">
        <v>38</v>
      </c>
      <c r="R57" s="87"/>
      <c r="S57" s="87"/>
      <c r="V57" s="8">
        <v>0.75</v>
      </c>
    </row>
    <row r="58" spans="1:31" ht="34.5" customHeight="1" x14ac:dyDescent="0.4">
      <c r="A58" s="1"/>
      <c r="B58" s="78" t="s">
        <v>122</v>
      </c>
      <c r="C58" s="79"/>
      <c r="D58" s="79"/>
      <c r="E58" s="80"/>
      <c r="F58" s="80"/>
      <c r="G58" s="81"/>
      <c r="H58" s="82"/>
      <c r="I58" s="83"/>
      <c r="J58" s="31" t="s">
        <v>5</v>
      </c>
      <c r="K58" s="83"/>
      <c r="L58" s="84"/>
      <c r="M58" s="85" t="str">
        <f t="shared" ref="M58:M67" si="20">IF((K58)=0,"",IF(K58&lt;H58,1+K58-H58,K58-H58))</f>
        <v/>
      </c>
      <c r="N58" s="85"/>
      <c r="O58" s="32" t="str">
        <f>IFERROR(AE58*$O$57,"")</f>
        <v/>
      </c>
      <c r="P58" s="9"/>
      <c r="Q58" s="32" t="str">
        <f t="shared" ref="Q58:Q67" si="21">IFERROR(VLOOKUP(P58,$Z$5:$AB$12,3,FALSE),"")</f>
        <v/>
      </c>
      <c r="R58" s="32">
        <f t="shared" ref="R58:R67" si="22">SUM(O58:Q58)</f>
        <v>0</v>
      </c>
      <c r="S58" s="1"/>
      <c r="V58" s="8">
        <v>0.76041666666666663</v>
      </c>
      <c r="AE58" s="11" t="str">
        <f>IF(M58="","",(HOUR(M58))+(MINUTE(M58)/60))</f>
        <v/>
      </c>
    </row>
    <row r="59" spans="1:31" ht="34.5" customHeight="1" x14ac:dyDescent="0.4">
      <c r="A59" s="1"/>
      <c r="B59" s="78" t="s">
        <v>122</v>
      </c>
      <c r="C59" s="79"/>
      <c r="D59" s="79"/>
      <c r="E59" s="80"/>
      <c r="F59" s="80"/>
      <c r="G59" s="81"/>
      <c r="H59" s="82"/>
      <c r="I59" s="83"/>
      <c r="J59" s="31" t="s">
        <v>5</v>
      </c>
      <c r="K59" s="83"/>
      <c r="L59" s="84"/>
      <c r="M59" s="85" t="str">
        <f t="shared" si="20"/>
        <v/>
      </c>
      <c r="N59" s="85"/>
      <c r="O59" s="32" t="str">
        <f t="shared" ref="O59:O67" si="23">IFERROR(AE59*$O$57,"")</f>
        <v/>
      </c>
      <c r="P59" s="9"/>
      <c r="Q59" s="32" t="str">
        <f t="shared" si="21"/>
        <v/>
      </c>
      <c r="R59" s="32">
        <f t="shared" si="22"/>
        <v>0</v>
      </c>
      <c r="S59" s="1"/>
      <c r="V59" s="8">
        <v>0.77083333333333337</v>
      </c>
      <c r="AE59" s="11" t="str">
        <f t="shared" ref="AE59:AE67" si="24">IF(M59="","",(HOUR(M59))+(MINUTE(M59)/60))</f>
        <v/>
      </c>
    </row>
    <row r="60" spans="1:31" ht="34.5" customHeight="1" x14ac:dyDescent="0.4">
      <c r="A60" s="1" t="s">
        <v>11</v>
      </c>
      <c r="B60" s="78" t="s">
        <v>122</v>
      </c>
      <c r="C60" s="79"/>
      <c r="D60" s="79"/>
      <c r="E60" s="80"/>
      <c r="F60" s="80"/>
      <c r="G60" s="81"/>
      <c r="H60" s="82"/>
      <c r="I60" s="83"/>
      <c r="J60" s="31" t="s">
        <v>5</v>
      </c>
      <c r="K60" s="83"/>
      <c r="L60" s="84"/>
      <c r="M60" s="85" t="str">
        <f t="shared" si="20"/>
        <v/>
      </c>
      <c r="N60" s="85"/>
      <c r="O60" s="32" t="str">
        <f t="shared" si="23"/>
        <v/>
      </c>
      <c r="P60" s="9"/>
      <c r="Q60" s="32" t="str">
        <f t="shared" si="21"/>
        <v/>
      </c>
      <c r="R60" s="32">
        <f t="shared" si="22"/>
        <v>0</v>
      </c>
      <c r="S60" s="1"/>
      <c r="V60" s="8">
        <v>0.78125</v>
      </c>
      <c r="AE60" s="11" t="str">
        <f t="shared" si="24"/>
        <v/>
      </c>
    </row>
    <row r="61" spans="1:31" ht="34.5" customHeight="1" x14ac:dyDescent="0.4">
      <c r="A61" s="1" t="s">
        <v>11</v>
      </c>
      <c r="B61" s="78" t="s">
        <v>122</v>
      </c>
      <c r="C61" s="79"/>
      <c r="D61" s="79"/>
      <c r="E61" s="80"/>
      <c r="F61" s="80"/>
      <c r="G61" s="81"/>
      <c r="H61" s="82"/>
      <c r="I61" s="83"/>
      <c r="J61" s="31" t="s">
        <v>5</v>
      </c>
      <c r="K61" s="83"/>
      <c r="L61" s="84"/>
      <c r="M61" s="85" t="str">
        <f t="shared" si="20"/>
        <v/>
      </c>
      <c r="N61" s="85"/>
      <c r="O61" s="32" t="str">
        <f t="shared" si="23"/>
        <v/>
      </c>
      <c r="P61" s="9"/>
      <c r="Q61" s="32" t="str">
        <f t="shared" si="21"/>
        <v/>
      </c>
      <c r="R61" s="32">
        <f t="shared" si="22"/>
        <v>0</v>
      </c>
      <c r="S61" s="1"/>
      <c r="V61" s="8">
        <v>0.79166666666666663</v>
      </c>
      <c r="AE61" s="11" t="str">
        <f t="shared" si="24"/>
        <v/>
      </c>
    </row>
    <row r="62" spans="1:31" ht="34.5" customHeight="1" x14ac:dyDescent="0.4">
      <c r="A62" s="1"/>
      <c r="B62" s="78" t="s">
        <v>122</v>
      </c>
      <c r="C62" s="79"/>
      <c r="D62" s="79"/>
      <c r="E62" s="80"/>
      <c r="F62" s="80"/>
      <c r="G62" s="81"/>
      <c r="H62" s="82"/>
      <c r="I62" s="83"/>
      <c r="J62" s="31" t="s">
        <v>5</v>
      </c>
      <c r="K62" s="83"/>
      <c r="L62" s="84"/>
      <c r="M62" s="85" t="str">
        <f t="shared" si="20"/>
        <v/>
      </c>
      <c r="N62" s="85"/>
      <c r="O62" s="32" t="str">
        <f t="shared" si="23"/>
        <v/>
      </c>
      <c r="P62" s="9"/>
      <c r="Q62" s="32" t="str">
        <f t="shared" si="21"/>
        <v/>
      </c>
      <c r="R62" s="32">
        <f t="shared" si="22"/>
        <v>0</v>
      </c>
      <c r="S62" s="1"/>
      <c r="V62" s="8">
        <v>0.80208333333333337</v>
      </c>
      <c r="AE62" s="11" t="str">
        <f t="shared" si="24"/>
        <v/>
      </c>
    </row>
    <row r="63" spans="1:31" ht="34.5" customHeight="1" x14ac:dyDescent="0.4">
      <c r="A63" s="1"/>
      <c r="B63" s="78" t="s">
        <v>122</v>
      </c>
      <c r="C63" s="79"/>
      <c r="D63" s="79"/>
      <c r="E63" s="80"/>
      <c r="F63" s="80"/>
      <c r="G63" s="81"/>
      <c r="H63" s="82"/>
      <c r="I63" s="83"/>
      <c r="J63" s="31" t="s">
        <v>5</v>
      </c>
      <c r="K63" s="83"/>
      <c r="L63" s="84"/>
      <c r="M63" s="85" t="str">
        <f t="shared" si="20"/>
        <v/>
      </c>
      <c r="N63" s="85"/>
      <c r="O63" s="32" t="str">
        <f t="shared" si="23"/>
        <v/>
      </c>
      <c r="P63" s="9"/>
      <c r="Q63" s="32" t="str">
        <f t="shared" si="21"/>
        <v/>
      </c>
      <c r="R63" s="32">
        <f t="shared" si="22"/>
        <v>0</v>
      </c>
      <c r="S63" s="1"/>
      <c r="V63" s="8">
        <v>0.8125</v>
      </c>
      <c r="AE63" s="11" t="str">
        <f t="shared" si="24"/>
        <v/>
      </c>
    </row>
    <row r="64" spans="1:31" ht="34.5" customHeight="1" x14ac:dyDescent="0.4">
      <c r="A64" s="1"/>
      <c r="B64" s="78" t="s">
        <v>122</v>
      </c>
      <c r="C64" s="79"/>
      <c r="D64" s="79"/>
      <c r="E64" s="80"/>
      <c r="F64" s="80"/>
      <c r="G64" s="81"/>
      <c r="H64" s="82"/>
      <c r="I64" s="83"/>
      <c r="J64" s="31" t="s">
        <v>5</v>
      </c>
      <c r="K64" s="83"/>
      <c r="L64" s="84"/>
      <c r="M64" s="85" t="str">
        <f t="shared" si="20"/>
        <v/>
      </c>
      <c r="N64" s="85"/>
      <c r="O64" s="32" t="str">
        <f t="shared" si="23"/>
        <v/>
      </c>
      <c r="P64" s="9"/>
      <c r="Q64" s="32" t="str">
        <f t="shared" si="21"/>
        <v/>
      </c>
      <c r="R64" s="32">
        <f t="shared" si="22"/>
        <v>0</v>
      </c>
      <c r="S64" s="1"/>
      <c r="V64" s="8">
        <v>0.82291666666666663</v>
      </c>
      <c r="AE64" s="11" t="str">
        <f t="shared" si="24"/>
        <v/>
      </c>
    </row>
    <row r="65" spans="1:31" ht="34.5" customHeight="1" x14ac:dyDescent="0.4">
      <c r="A65" s="1"/>
      <c r="B65" s="78" t="s">
        <v>122</v>
      </c>
      <c r="C65" s="79"/>
      <c r="D65" s="79"/>
      <c r="E65" s="80"/>
      <c r="F65" s="80"/>
      <c r="G65" s="81"/>
      <c r="H65" s="82"/>
      <c r="I65" s="83"/>
      <c r="J65" s="31" t="s">
        <v>5</v>
      </c>
      <c r="K65" s="83"/>
      <c r="L65" s="84"/>
      <c r="M65" s="85" t="str">
        <f t="shared" si="20"/>
        <v/>
      </c>
      <c r="N65" s="85"/>
      <c r="O65" s="32" t="str">
        <f t="shared" si="23"/>
        <v/>
      </c>
      <c r="P65" s="9"/>
      <c r="Q65" s="32" t="str">
        <f t="shared" si="21"/>
        <v/>
      </c>
      <c r="R65" s="32">
        <f t="shared" si="22"/>
        <v>0</v>
      </c>
      <c r="S65" s="1"/>
      <c r="V65" s="8">
        <v>0.83333333333333337</v>
      </c>
      <c r="AE65" s="11" t="str">
        <f t="shared" si="24"/>
        <v/>
      </c>
    </row>
    <row r="66" spans="1:31" ht="34.5" customHeight="1" x14ac:dyDescent="0.4">
      <c r="A66" s="1"/>
      <c r="B66" s="78" t="s">
        <v>122</v>
      </c>
      <c r="C66" s="79"/>
      <c r="D66" s="79"/>
      <c r="E66" s="80"/>
      <c r="F66" s="80"/>
      <c r="G66" s="81"/>
      <c r="H66" s="82"/>
      <c r="I66" s="83"/>
      <c r="J66" s="31" t="s">
        <v>5</v>
      </c>
      <c r="K66" s="83"/>
      <c r="L66" s="84"/>
      <c r="M66" s="85" t="str">
        <f t="shared" si="20"/>
        <v/>
      </c>
      <c r="N66" s="85"/>
      <c r="O66" s="32" t="str">
        <f t="shared" si="23"/>
        <v/>
      </c>
      <c r="P66" s="9"/>
      <c r="Q66" s="32" t="str">
        <f t="shared" si="21"/>
        <v/>
      </c>
      <c r="R66" s="32">
        <f t="shared" si="22"/>
        <v>0</v>
      </c>
      <c r="S66" s="1"/>
      <c r="V66" s="8">
        <v>0.84375</v>
      </c>
      <c r="AE66" s="11" t="str">
        <f t="shared" si="24"/>
        <v/>
      </c>
    </row>
    <row r="67" spans="1:31" ht="34.5" customHeight="1" thickBot="1" x14ac:dyDescent="0.45">
      <c r="A67" s="33"/>
      <c r="B67" s="67" t="s">
        <v>122</v>
      </c>
      <c r="C67" s="68"/>
      <c r="D67" s="68"/>
      <c r="E67" s="69"/>
      <c r="F67" s="69"/>
      <c r="G67" s="70"/>
      <c r="H67" s="71"/>
      <c r="I67" s="72"/>
      <c r="J67" s="34" t="s">
        <v>5</v>
      </c>
      <c r="K67" s="72"/>
      <c r="L67" s="73"/>
      <c r="M67" s="74" t="str">
        <f t="shared" si="20"/>
        <v/>
      </c>
      <c r="N67" s="74"/>
      <c r="O67" s="35" t="str">
        <f t="shared" si="23"/>
        <v/>
      </c>
      <c r="P67" s="36"/>
      <c r="Q67" s="35" t="str">
        <f t="shared" si="21"/>
        <v/>
      </c>
      <c r="R67" s="35">
        <f t="shared" si="22"/>
        <v>0</v>
      </c>
      <c r="S67" s="33"/>
      <c r="V67" s="8">
        <v>0.85416666666666663</v>
      </c>
      <c r="AE67" s="11" t="str">
        <f t="shared" si="24"/>
        <v/>
      </c>
    </row>
    <row r="68" spans="1:31" ht="33.75" customHeight="1" thickTop="1" x14ac:dyDescent="0.4">
      <c r="A68" s="75" t="s">
        <v>14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7"/>
      <c r="M68" s="75"/>
      <c r="N68" s="77"/>
      <c r="O68" s="12">
        <f>SUM(O58:O67)</f>
        <v>0</v>
      </c>
      <c r="P68" s="2"/>
      <c r="Q68" s="12">
        <f>SUM(Q58:Q67)</f>
        <v>0</v>
      </c>
      <c r="R68" s="12">
        <f>SUM(R58:R67)</f>
        <v>0</v>
      </c>
      <c r="S68" s="3"/>
      <c r="V68" s="8">
        <v>0.86458333333333337</v>
      </c>
    </row>
    <row r="69" spans="1:31" x14ac:dyDescent="0.4">
      <c r="V69" s="8">
        <v>0.875</v>
      </c>
    </row>
    <row r="70" spans="1:31" x14ac:dyDescent="0.4">
      <c r="V70" s="8">
        <v>0.88541666666666663</v>
      </c>
    </row>
    <row r="71" spans="1:31" x14ac:dyDescent="0.4">
      <c r="A71" t="s">
        <v>42</v>
      </c>
      <c r="V71" s="8">
        <v>0.89583333333333337</v>
      </c>
    </row>
    <row r="72" spans="1:31" x14ac:dyDescent="0.4">
      <c r="V72" s="8">
        <v>0.90625</v>
      </c>
    </row>
    <row r="73" spans="1:31" ht="26.25" customHeight="1" x14ac:dyDescent="0.4">
      <c r="S73" s="10" t="s">
        <v>151</v>
      </c>
      <c r="V73" s="8">
        <v>0.91666666666666663</v>
      </c>
    </row>
    <row r="74" spans="1:31" ht="33" customHeight="1" x14ac:dyDescent="0.4">
      <c r="H74" s="93" t="s">
        <v>0</v>
      </c>
      <c r="I74" s="93"/>
      <c r="J74" s="93"/>
      <c r="K74" s="93"/>
      <c r="L74" s="93"/>
      <c r="M74" s="93"/>
      <c r="N74" s="93"/>
      <c r="O74" s="93"/>
      <c r="P74" s="93"/>
      <c r="S74" s="10" t="s">
        <v>155</v>
      </c>
      <c r="V74" s="4" t="s">
        <v>26</v>
      </c>
    </row>
    <row r="75" spans="1:31" ht="26.25" customHeight="1" x14ac:dyDescent="0.4"/>
    <row r="76" spans="1:31" ht="30" customHeight="1" x14ac:dyDescent="0.4">
      <c r="A76" t="s">
        <v>8</v>
      </c>
      <c r="B76" t="s">
        <v>1</v>
      </c>
      <c r="C76" t="s">
        <v>43</v>
      </c>
      <c r="E76" t="s">
        <v>44</v>
      </c>
      <c r="G76" t="s">
        <v>45</v>
      </c>
      <c r="H76" t="s">
        <v>1</v>
      </c>
      <c r="R76" s="94" t="s">
        <v>12</v>
      </c>
      <c r="S76" s="94"/>
    </row>
    <row r="77" spans="1:31" ht="18" customHeight="1" x14ac:dyDescent="0.4">
      <c r="A77" t="s">
        <v>11</v>
      </c>
      <c r="Q77" t="s">
        <v>11</v>
      </c>
    </row>
    <row r="78" spans="1:31" ht="22.5" customHeight="1" x14ac:dyDescent="0.4">
      <c r="A78" t="s">
        <v>18</v>
      </c>
      <c r="B78" s="96"/>
      <c r="C78" s="96"/>
      <c r="D78" s="96"/>
      <c r="E78" s="96"/>
      <c r="F78" s="96"/>
      <c r="G78" s="96"/>
      <c r="Q78" t="s">
        <v>9</v>
      </c>
      <c r="R78" s="96"/>
      <c r="S78" s="96"/>
    </row>
    <row r="79" spans="1:31" ht="21.75" customHeight="1" x14ac:dyDescent="0.4">
      <c r="Q79" t="s">
        <v>10</v>
      </c>
      <c r="S79" s="25" t="s">
        <v>15</v>
      </c>
    </row>
    <row r="80" spans="1:31" ht="15" customHeight="1" x14ac:dyDescent="0.4">
      <c r="A80" s="86" t="s">
        <v>16</v>
      </c>
      <c r="B80" s="88" t="s">
        <v>17</v>
      </c>
      <c r="C80" s="89"/>
      <c r="D80" s="89"/>
      <c r="E80" s="89"/>
      <c r="F80" s="89"/>
      <c r="G80" s="90"/>
      <c r="H80" s="88" t="s">
        <v>2</v>
      </c>
      <c r="I80" s="89"/>
      <c r="J80" s="89"/>
      <c r="K80" s="89"/>
      <c r="L80" s="90"/>
      <c r="M80" s="91" t="s">
        <v>6</v>
      </c>
      <c r="N80" s="92"/>
      <c r="O80" s="26" t="s">
        <v>41</v>
      </c>
      <c r="P80" s="78" t="s">
        <v>13</v>
      </c>
      <c r="Q80" s="97"/>
      <c r="R80" s="86" t="s">
        <v>7</v>
      </c>
      <c r="S80" s="86" t="s">
        <v>19</v>
      </c>
    </row>
    <row r="81" spans="1:31" x14ac:dyDescent="0.4">
      <c r="A81" s="87"/>
      <c r="B81" s="75"/>
      <c r="C81" s="76"/>
      <c r="D81" s="76"/>
      <c r="E81" s="76"/>
      <c r="F81" s="76"/>
      <c r="G81" s="77"/>
      <c r="H81" s="21" t="s">
        <v>3</v>
      </c>
      <c r="I81" s="22" t="s">
        <v>4</v>
      </c>
      <c r="J81" s="22" t="s">
        <v>5</v>
      </c>
      <c r="K81" s="22" t="s">
        <v>3</v>
      </c>
      <c r="L81" s="23" t="s">
        <v>4</v>
      </c>
      <c r="M81" s="27" t="s">
        <v>20</v>
      </c>
      <c r="N81" s="28" t="s">
        <v>4</v>
      </c>
      <c r="O81" s="29">
        <v>1000</v>
      </c>
      <c r="P81" s="30" t="s">
        <v>37</v>
      </c>
      <c r="Q81" s="30" t="s">
        <v>38</v>
      </c>
      <c r="R81" s="87"/>
      <c r="S81" s="87"/>
    </row>
    <row r="82" spans="1:31" ht="34.5" customHeight="1" x14ac:dyDescent="0.4">
      <c r="A82" s="1"/>
      <c r="B82" s="78" t="s">
        <v>122</v>
      </c>
      <c r="C82" s="79"/>
      <c r="D82" s="79"/>
      <c r="E82" s="40"/>
      <c r="F82" s="40"/>
      <c r="G82" s="41"/>
      <c r="H82" s="82"/>
      <c r="I82" s="83"/>
      <c r="J82" s="31" t="s">
        <v>5</v>
      </c>
      <c r="K82" s="83"/>
      <c r="L82" s="84"/>
      <c r="M82" s="82" t="str">
        <f>IF((K82)=0,"",IF(K82&lt;H82,1+K82-H82,K82-H82))</f>
        <v/>
      </c>
      <c r="N82" s="84"/>
      <c r="O82" s="32" t="str">
        <f>IFERROR(AE82*$O$81,"")</f>
        <v/>
      </c>
      <c r="P82" s="9"/>
      <c r="Q82" s="32" t="str">
        <f>IFERROR(VLOOKUP(P82,$Z$5:$AB$12,3,FALSE),"")</f>
        <v/>
      </c>
      <c r="R82" s="32">
        <f>SUM(O82:Q82)</f>
        <v>0</v>
      </c>
      <c r="S82" s="1"/>
      <c r="AE82" s="11" t="str">
        <f>IF(M82="","",(HOUR(M82))+(MINUTE(M82)/60))</f>
        <v/>
      </c>
    </row>
    <row r="83" spans="1:31" ht="34.5" customHeight="1" x14ac:dyDescent="0.4">
      <c r="A83" s="1"/>
      <c r="B83" s="78" t="s">
        <v>122</v>
      </c>
      <c r="C83" s="79"/>
      <c r="D83" s="79"/>
      <c r="E83" s="40"/>
      <c r="F83" s="40"/>
      <c r="G83" s="41"/>
      <c r="H83" s="82"/>
      <c r="I83" s="83"/>
      <c r="J83" s="31" t="s">
        <v>5</v>
      </c>
      <c r="K83" s="83"/>
      <c r="L83" s="84"/>
      <c r="M83" s="82" t="str">
        <f t="shared" ref="M83:M91" si="25">IF((K83)=0,"",IF(K83&lt;H83,1+K83-H83,K83-H83))</f>
        <v/>
      </c>
      <c r="N83" s="84"/>
      <c r="O83" s="32" t="str">
        <f t="shared" ref="O83:O91" si="26">IFERROR(AE83*$O$81,"")</f>
        <v/>
      </c>
      <c r="P83" s="9"/>
      <c r="Q83" s="32" t="str">
        <f t="shared" ref="Q83:Q91" si="27">IFERROR(VLOOKUP(P83,$Z$5:$AB$12,3,FALSE),"")</f>
        <v/>
      </c>
      <c r="R83" s="32">
        <f t="shared" ref="R83:R91" si="28">SUM(O83:Q83)</f>
        <v>0</v>
      </c>
      <c r="S83" s="1"/>
      <c r="AE83" s="11" t="str">
        <f t="shared" ref="AE83:AE91" si="29">IF(M83="","",(HOUR(M83))+(MINUTE(M83)/60))</f>
        <v/>
      </c>
    </row>
    <row r="84" spans="1:31" ht="34.5" customHeight="1" x14ac:dyDescent="0.4">
      <c r="A84" s="1"/>
      <c r="B84" s="78" t="s">
        <v>122</v>
      </c>
      <c r="C84" s="79"/>
      <c r="D84" s="79"/>
      <c r="E84" s="40"/>
      <c r="F84" s="40"/>
      <c r="G84" s="41"/>
      <c r="H84" s="82"/>
      <c r="I84" s="83"/>
      <c r="J84" s="31" t="s">
        <v>5</v>
      </c>
      <c r="K84" s="83"/>
      <c r="L84" s="84"/>
      <c r="M84" s="82" t="str">
        <f t="shared" si="25"/>
        <v/>
      </c>
      <c r="N84" s="84"/>
      <c r="O84" s="32" t="str">
        <f t="shared" si="26"/>
        <v/>
      </c>
      <c r="P84" s="9"/>
      <c r="Q84" s="32" t="str">
        <f t="shared" si="27"/>
        <v/>
      </c>
      <c r="R84" s="32">
        <f t="shared" si="28"/>
        <v>0</v>
      </c>
      <c r="S84" s="1"/>
      <c r="AE84" s="11" t="str">
        <f t="shared" si="29"/>
        <v/>
      </c>
    </row>
    <row r="85" spans="1:31" ht="34.5" customHeight="1" x14ac:dyDescent="0.4">
      <c r="A85" s="1"/>
      <c r="B85" s="78" t="s">
        <v>122</v>
      </c>
      <c r="C85" s="79"/>
      <c r="D85" s="79"/>
      <c r="E85" s="40"/>
      <c r="F85" s="40"/>
      <c r="G85" s="41"/>
      <c r="H85" s="82"/>
      <c r="I85" s="83"/>
      <c r="J85" s="31" t="s">
        <v>5</v>
      </c>
      <c r="K85" s="83"/>
      <c r="L85" s="84"/>
      <c r="M85" s="82" t="str">
        <f t="shared" si="25"/>
        <v/>
      </c>
      <c r="N85" s="84"/>
      <c r="O85" s="32" t="str">
        <f t="shared" si="26"/>
        <v/>
      </c>
      <c r="P85" s="9"/>
      <c r="Q85" s="32" t="str">
        <f t="shared" si="27"/>
        <v/>
      </c>
      <c r="R85" s="32">
        <f t="shared" si="28"/>
        <v>0</v>
      </c>
      <c r="S85" s="1"/>
      <c r="AE85" s="11" t="str">
        <f t="shared" si="29"/>
        <v/>
      </c>
    </row>
    <row r="86" spans="1:31" ht="34.5" customHeight="1" x14ac:dyDescent="0.4">
      <c r="A86" s="1"/>
      <c r="B86" s="78" t="s">
        <v>122</v>
      </c>
      <c r="C86" s="79"/>
      <c r="D86" s="79"/>
      <c r="E86" s="40"/>
      <c r="F86" s="40"/>
      <c r="G86" s="41"/>
      <c r="H86" s="82"/>
      <c r="I86" s="83"/>
      <c r="J86" s="31" t="s">
        <v>5</v>
      </c>
      <c r="K86" s="83"/>
      <c r="L86" s="84"/>
      <c r="M86" s="82" t="str">
        <f t="shared" si="25"/>
        <v/>
      </c>
      <c r="N86" s="84"/>
      <c r="O86" s="32" t="str">
        <f t="shared" si="26"/>
        <v/>
      </c>
      <c r="P86" s="9"/>
      <c r="Q86" s="32" t="str">
        <f t="shared" si="27"/>
        <v/>
      </c>
      <c r="R86" s="32">
        <f t="shared" si="28"/>
        <v>0</v>
      </c>
      <c r="S86" s="1"/>
      <c r="AE86" s="11" t="str">
        <f t="shared" si="29"/>
        <v/>
      </c>
    </row>
    <row r="87" spans="1:31" ht="34.5" customHeight="1" x14ac:dyDescent="0.4">
      <c r="A87" s="1"/>
      <c r="B87" s="78" t="s">
        <v>122</v>
      </c>
      <c r="C87" s="79"/>
      <c r="D87" s="79"/>
      <c r="E87" s="40"/>
      <c r="F87" s="40"/>
      <c r="G87" s="41"/>
      <c r="H87" s="82"/>
      <c r="I87" s="83"/>
      <c r="J87" s="31" t="s">
        <v>5</v>
      </c>
      <c r="K87" s="83"/>
      <c r="L87" s="84"/>
      <c r="M87" s="82" t="str">
        <f t="shared" si="25"/>
        <v/>
      </c>
      <c r="N87" s="84"/>
      <c r="O87" s="32" t="str">
        <f t="shared" si="26"/>
        <v/>
      </c>
      <c r="P87" s="9"/>
      <c r="Q87" s="32" t="str">
        <f t="shared" si="27"/>
        <v/>
      </c>
      <c r="R87" s="32">
        <f t="shared" si="28"/>
        <v>0</v>
      </c>
      <c r="S87" s="1"/>
      <c r="AE87" s="11" t="str">
        <f t="shared" si="29"/>
        <v/>
      </c>
    </row>
    <row r="88" spans="1:31" ht="34.5" customHeight="1" x14ac:dyDescent="0.4">
      <c r="A88" s="1"/>
      <c r="B88" s="78" t="s">
        <v>122</v>
      </c>
      <c r="C88" s="79"/>
      <c r="D88" s="79"/>
      <c r="E88" s="40"/>
      <c r="F88" s="40"/>
      <c r="G88" s="41"/>
      <c r="H88" s="82"/>
      <c r="I88" s="83"/>
      <c r="J88" s="31" t="s">
        <v>5</v>
      </c>
      <c r="K88" s="83"/>
      <c r="L88" s="84"/>
      <c r="M88" s="82" t="str">
        <f t="shared" si="25"/>
        <v/>
      </c>
      <c r="N88" s="84"/>
      <c r="O88" s="32" t="str">
        <f t="shared" si="26"/>
        <v/>
      </c>
      <c r="P88" s="9"/>
      <c r="Q88" s="32" t="str">
        <f t="shared" si="27"/>
        <v/>
      </c>
      <c r="R88" s="32">
        <f t="shared" si="28"/>
        <v>0</v>
      </c>
      <c r="S88" s="1"/>
      <c r="AE88" s="11" t="str">
        <f t="shared" si="29"/>
        <v/>
      </c>
    </row>
    <row r="89" spans="1:31" ht="34.5" customHeight="1" x14ac:dyDescent="0.4">
      <c r="A89" s="1"/>
      <c r="B89" s="78" t="s">
        <v>122</v>
      </c>
      <c r="C89" s="79"/>
      <c r="D89" s="79"/>
      <c r="E89" s="40"/>
      <c r="F89" s="40"/>
      <c r="G89" s="41"/>
      <c r="H89" s="82"/>
      <c r="I89" s="83"/>
      <c r="J89" s="31" t="s">
        <v>5</v>
      </c>
      <c r="K89" s="83"/>
      <c r="L89" s="84"/>
      <c r="M89" s="82" t="str">
        <f t="shared" si="25"/>
        <v/>
      </c>
      <c r="N89" s="84"/>
      <c r="O89" s="32" t="str">
        <f t="shared" si="26"/>
        <v/>
      </c>
      <c r="P89" s="9"/>
      <c r="Q89" s="32" t="str">
        <f t="shared" si="27"/>
        <v/>
      </c>
      <c r="R89" s="32">
        <f t="shared" si="28"/>
        <v>0</v>
      </c>
      <c r="S89" s="1"/>
      <c r="AE89" s="11" t="str">
        <f t="shared" si="29"/>
        <v/>
      </c>
    </row>
    <row r="90" spans="1:31" ht="34.5" customHeight="1" x14ac:dyDescent="0.4">
      <c r="A90" s="1"/>
      <c r="B90" s="78" t="s">
        <v>122</v>
      </c>
      <c r="C90" s="79"/>
      <c r="D90" s="79"/>
      <c r="E90" s="40"/>
      <c r="F90" s="40"/>
      <c r="G90" s="41"/>
      <c r="H90" s="82"/>
      <c r="I90" s="83"/>
      <c r="J90" s="31" t="s">
        <v>5</v>
      </c>
      <c r="K90" s="83"/>
      <c r="L90" s="84"/>
      <c r="M90" s="82" t="str">
        <f t="shared" si="25"/>
        <v/>
      </c>
      <c r="N90" s="84"/>
      <c r="O90" s="32" t="str">
        <f t="shared" si="26"/>
        <v/>
      </c>
      <c r="P90" s="9"/>
      <c r="Q90" s="32" t="str">
        <f t="shared" si="27"/>
        <v/>
      </c>
      <c r="R90" s="32">
        <f t="shared" si="28"/>
        <v>0</v>
      </c>
      <c r="S90" s="1"/>
      <c r="AE90" s="11" t="str">
        <f t="shared" si="29"/>
        <v/>
      </c>
    </row>
    <row r="91" spans="1:31" ht="34.5" customHeight="1" thickBot="1" x14ac:dyDescent="0.45">
      <c r="A91" s="33"/>
      <c r="B91" s="67" t="s">
        <v>122</v>
      </c>
      <c r="C91" s="68"/>
      <c r="D91" s="68"/>
      <c r="E91" s="42"/>
      <c r="F91" s="42"/>
      <c r="G91" s="43"/>
      <c r="H91" s="71"/>
      <c r="I91" s="72"/>
      <c r="J91" s="34" t="s">
        <v>5</v>
      </c>
      <c r="K91" s="72"/>
      <c r="L91" s="73"/>
      <c r="M91" s="71" t="str">
        <f t="shared" si="25"/>
        <v/>
      </c>
      <c r="N91" s="73"/>
      <c r="O91" s="35" t="str">
        <f t="shared" si="26"/>
        <v/>
      </c>
      <c r="P91" s="36"/>
      <c r="Q91" s="35" t="str">
        <f t="shared" si="27"/>
        <v/>
      </c>
      <c r="R91" s="35">
        <f t="shared" si="28"/>
        <v>0</v>
      </c>
      <c r="S91" s="33"/>
      <c r="AE91" s="11" t="str">
        <f t="shared" si="29"/>
        <v/>
      </c>
    </row>
    <row r="92" spans="1:31" ht="33.75" customHeight="1" thickTop="1" x14ac:dyDescent="0.4">
      <c r="A92" s="75" t="s">
        <v>14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7"/>
      <c r="M92" s="75"/>
      <c r="N92" s="77"/>
      <c r="O92" s="12">
        <f>SUM(O82:O91)</f>
        <v>0</v>
      </c>
      <c r="P92" s="2"/>
      <c r="Q92" s="12">
        <f>SUM(Q82:Q91)</f>
        <v>0</v>
      </c>
      <c r="R92" s="12">
        <f>SUM(R82:R91)</f>
        <v>0</v>
      </c>
      <c r="S92" s="3"/>
    </row>
    <row r="95" spans="1:31" x14ac:dyDescent="0.4">
      <c r="A95" t="s">
        <v>42</v>
      </c>
    </row>
    <row r="97" spans="1:31" ht="26.25" customHeight="1" x14ac:dyDescent="0.4">
      <c r="S97" s="10" t="s">
        <v>151</v>
      </c>
    </row>
    <row r="98" spans="1:31" ht="33" x14ac:dyDescent="0.4">
      <c r="H98" s="93" t="s">
        <v>0</v>
      </c>
      <c r="I98" s="93"/>
      <c r="J98" s="93"/>
      <c r="K98" s="93"/>
      <c r="L98" s="93"/>
      <c r="M98" s="93"/>
      <c r="N98" s="93"/>
      <c r="O98" s="93"/>
      <c r="P98" s="93"/>
      <c r="S98" s="10" t="s">
        <v>156</v>
      </c>
    </row>
    <row r="99" spans="1:31" ht="26.25" customHeight="1" x14ac:dyDescent="0.4"/>
    <row r="100" spans="1:31" ht="30" customHeight="1" x14ac:dyDescent="0.4">
      <c r="A100" t="s">
        <v>8</v>
      </c>
      <c r="B100" t="s">
        <v>1</v>
      </c>
      <c r="C100" t="s">
        <v>43</v>
      </c>
      <c r="E100" t="s">
        <v>44</v>
      </c>
      <c r="G100" t="s">
        <v>45</v>
      </c>
      <c r="H100" t="s">
        <v>1</v>
      </c>
      <c r="R100" s="94" t="s">
        <v>12</v>
      </c>
      <c r="S100" s="95"/>
    </row>
    <row r="101" spans="1:31" ht="18" customHeight="1" x14ac:dyDescent="0.4">
      <c r="A101" t="s">
        <v>11</v>
      </c>
      <c r="Q101" t="s">
        <v>11</v>
      </c>
    </row>
    <row r="102" spans="1:31" ht="22.5" customHeight="1" x14ac:dyDescent="0.4">
      <c r="A102" t="s">
        <v>18</v>
      </c>
      <c r="B102" s="96"/>
      <c r="C102" s="96"/>
      <c r="D102" s="96"/>
      <c r="E102" s="96"/>
      <c r="F102" s="96"/>
      <c r="G102" s="96"/>
      <c r="Q102" t="s">
        <v>9</v>
      </c>
      <c r="R102" s="96"/>
      <c r="S102" s="96"/>
    </row>
    <row r="103" spans="1:31" ht="21.75" customHeight="1" x14ac:dyDescent="0.4">
      <c r="Q103" t="s">
        <v>10</v>
      </c>
      <c r="S103" s="25" t="s">
        <v>15</v>
      </c>
    </row>
    <row r="104" spans="1:31" ht="15" customHeight="1" x14ac:dyDescent="0.4">
      <c r="A104" s="86" t="s">
        <v>16</v>
      </c>
      <c r="B104" s="88" t="s">
        <v>17</v>
      </c>
      <c r="C104" s="89"/>
      <c r="D104" s="89"/>
      <c r="E104" s="89"/>
      <c r="F104" s="89"/>
      <c r="G104" s="90"/>
      <c r="H104" s="88" t="s">
        <v>2</v>
      </c>
      <c r="I104" s="89"/>
      <c r="J104" s="89"/>
      <c r="K104" s="89"/>
      <c r="L104" s="90"/>
      <c r="M104" s="91" t="s">
        <v>6</v>
      </c>
      <c r="N104" s="92"/>
      <c r="O104" s="26" t="s">
        <v>41</v>
      </c>
      <c r="P104" s="88" t="s">
        <v>13</v>
      </c>
      <c r="Q104" s="90"/>
      <c r="R104" s="86" t="s">
        <v>7</v>
      </c>
      <c r="S104" s="86" t="s">
        <v>19</v>
      </c>
    </row>
    <row r="105" spans="1:31" x14ac:dyDescent="0.4">
      <c r="A105" s="87"/>
      <c r="B105" s="75"/>
      <c r="C105" s="76"/>
      <c r="D105" s="76"/>
      <c r="E105" s="76"/>
      <c r="F105" s="76"/>
      <c r="G105" s="77"/>
      <c r="H105" s="21" t="s">
        <v>3</v>
      </c>
      <c r="I105" s="22" t="s">
        <v>4</v>
      </c>
      <c r="J105" s="22" t="s">
        <v>5</v>
      </c>
      <c r="K105" s="22" t="s">
        <v>3</v>
      </c>
      <c r="L105" s="23" t="s">
        <v>4</v>
      </c>
      <c r="M105" s="27" t="s">
        <v>20</v>
      </c>
      <c r="N105" s="28" t="s">
        <v>4</v>
      </c>
      <c r="O105" s="29">
        <v>1000</v>
      </c>
      <c r="P105" s="30" t="s">
        <v>37</v>
      </c>
      <c r="Q105" s="30" t="s">
        <v>38</v>
      </c>
      <c r="R105" s="87"/>
      <c r="S105" s="87"/>
    </row>
    <row r="106" spans="1:31" ht="34.5" customHeight="1" x14ac:dyDescent="0.4">
      <c r="A106" s="1"/>
      <c r="B106" s="78" t="s">
        <v>122</v>
      </c>
      <c r="C106" s="79"/>
      <c r="D106" s="79"/>
      <c r="E106" s="80"/>
      <c r="F106" s="80"/>
      <c r="G106" s="81"/>
      <c r="H106" s="82"/>
      <c r="I106" s="83"/>
      <c r="J106" s="31" t="s">
        <v>5</v>
      </c>
      <c r="K106" s="83"/>
      <c r="L106" s="84"/>
      <c r="M106" s="85" t="str">
        <f t="shared" ref="M106:M115" si="30">IF((K106)=0,"",IF(K106&lt;H106,1+K106-H106,K106-H106))</f>
        <v/>
      </c>
      <c r="N106" s="85"/>
      <c r="O106" s="32" t="str">
        <f>IFERROR(AE106*$O$105,"")</f>
        <v/>
      </c>
      <c r="P106" s="9"/>
      <c r="Q106" s="32" t="str">
        <f t="shared" ref="Q106:Q115" si="31">IFERROR(VLOOKUP(P106,$Z$5:$AB$12,3,FALSE),"")</f>
        <v/>
      </c>
      <c r="R106" s="32">
        <f t="shared" ref="R106:R115" si="32">SUM(O106:Q106)</f>
        <v>0</v>
      </c>
      <c r="S106" s="1"/>
      <c r="AE106" s="11" t="str">
        <f>IF(M106="","",(HOUR(M106))+(MINUTE(M106)/60))</f>
        <v/>
      </c>
    </row>
    <row r="107" spans="1:31" ht="34.5" customHeight="1" x14ac:dyDescent="0.4">
      <c r="A107" s="1"/>
      <c r="B107" s="78" t="s">
        <v>122</v>
      </c>
      <c r="C107" s="79"/>
      <c r="D107" s="79"/>
      <c r="E107" s="80"/>
      <c r="F107" s="80"/>
      <c r="G107" s="81"/>
      <c r="H107" s="82"/>
      <c r="I107" s="83"/>
      <c r="J107" s="31" t="s">
        <v>5</v>
      </c>
      <c r="K107" s="83"/>
      <c r="L107" s="84"/>
      <c r="M107" s="85" t="str">
        <f t="shared" si="30"/>
        <v/>
      </c>
      <c r="N107" s="85"/>
      <c r="O107" s="32" t="str">
        <f t="shared" ref="O107:O115" si="33">IFERROR(AE107*$O$105,"")</f>
        <v/>
      </c>
      <c r="P107" s="9"/>
      <c r="Q107" s="32" t="str">
        <f t="shared" si="31"/>
        <v/>
      </c>
      <c r="R107" s="32">
        <f t="shared" si="32"/>
        <v>0</v>
      </c>
      <c r="S107" s="1"/>
      <c r="AE107" s="11" t="str">
        <f t="shared" ref="AE107:AE115" si="34">IF(M107="","",(HOUR(M107))+(MINUTE(M107)/60))</f>
        <v/>
      </c>
    </row>
    <row r="108" spans="1:31" ht="34.5" customHeight="1" x14ac:dyDescent="0.4">
      <c r="A108" s="1" t="s">
        <v>11</v>
      </c>
      <c r="B108" s="78" t="s">
        <v>122</v>
      </c>
      <c r="C108" s="79"/>
      <c r="D108" s="79"/>
      <c r="E108" s="80"/>
      <c r="F108" s="80"/>
      <c r="G108" s="81"/>
      <c r="H108" s="82"/>
      <c r="I108" s="83"/>
      <c r="J108" s="31" t="s">
        <v>5</v>
      </c>
      <c r="K108" s="83"/>
      <c r="L108" s="84"/>
      <c r="M108" s="85" t="str">
        <f t="shared" si="30"/>
        <v/>
      </c>
      <c r="N108" s="85"/>
      <c r="O108" s="32" t="str">
        <f t="shared" si="33"/>
        <v/>
      </c>
      <c r="P108" s="9"/>
      <c r="Q108" s="32" t="str">
        <f t="shared" si="31"/>
        <v/>
      </c>
      <c r="R108" s="32">
        <f t="shared" si="32"/>
        <v>0</v>
      </c>
      <c r="S108" s="1"/>
      <c r="AE108" s="11" t="str">
        <f t="shared" si="34"/>
        <v/>
      </c>
    </row>
    <row r="109" spans="1:31" ht="34.5" customHeight="1" x14ac:dyDescent="0.4">
      <c r="A109" s="1" t="s">
        <v>11</v>
      </c>
      <c r="B109" s="78" t="s">
        <v>122</v>
      </c>
      <c r="C109" s="79"/>
      <c r="D109" s="79"/>
      <c r="E109" s="80"/>
      <c r="F109" s="80"/>
      <c r="G109" s="81"/>
      <c r="H109" s="82"/>
      <c r="I109" s="83"/>
      <c r="J109" s="31" t="s">
        <v>5</v>
      </c>
      <c r="K109" s="83"/>
      <c r="L109" s="84"/>
      <c r="M109" s="85" t="str">
        <f t="shared" si="30"/>
        <v/>
      </c>
      <c r="N109" s="85"/>
      <c r="O109" s="32" t="str">
        <f t="shared" si="33"/>
        <v/>
      </c>
      <c r="P109" s="9"/>
      <c r="Q109" s="32" t="str">
        <f t="shared" si="31"/>
        <v/>
      </c>
      <c r="R109" s="32">
        <f t="shared" si="32"/>
        <v>0</v>
      </c>
      <c r="S109" s="1"/>
      <c r="AE109" s="11" t="str">
        <f t="shared" si="34"/>
        <v/>
      </c>
    </row>
    <row r="110" spans="1:31" ht="34.5" customHeight="1" x14ac:dyDescent="0.4">
      <c r="A110" s="1"/>
      <c r="B110" s="78" t="s">
        <v>122</v>
      </c>
      <c r="C110" s="79"/>
      <c r="D110" s="79"/>
      <c r="E110" s="80"/>
      <c r="F110" s="80"/>
      <c r="G110" s="81"/>
      <c r="H110" s="82"/>
      <c r="I110" s="83"/>
      <c r="J110" s="31" t="s">
        <v>5</v>
      </c>
      <c r="K110" s="83"/>
      <c r="L110" s="84"/>
      <c r="M110" s="85" t="str">
        <f t="shared" si="30"/>
        <v/>
      </c>
      <c r="N110" s="85"/>
      <c r="O110" s="32" t="str">
        <f t="shared" si="33"/>
        <v/>
      </c>
      <c r="P110" s="9"/>
      <c r="Q110" s="32" t="str">
        <f t="shared" si="31"/>
        <v/>
      </c>
      <c r="R110" s="32">
        <f t="shared" si="32"/>
        <v>0</v>
      </c>
      <c r="S110" s="1"/>
      <c r="AE110" s="11" t="str">
        <f t="shared" si="34"/>
        <v/>
      </c>
    </row>
    <row r="111" spans="1:31" ht="34.5" customHeight="1" x14ac:dyDescent="0.4">
      <c r="A111" s="1"/>
      <c r="B111" s="78" t="s">
        <v>122</v>
      </c>
      <c r="C111" s="79"/>
      <c r="D111" s="79"/>
      <c r="E111" s="80"/>
      <c r="F111" s="80"/>
      <c r="G111" s="81"/>
      <c r="H111" s="82"/>
      <c r="I111" s="83"/>
      <c r="J111" s="31" t="s">
        <v>5</v>
      </c>
      <c r="K111" s="83"/>
      <c r="L111" s="84"/>
      <c r="M111" s="85" t="str">
        <f t="shared" si="30"/>
        <v/>
      </c>
      <c r="N111" s="85"/>
      <c r="O111" s="32" t="str">
        <f t="shared" si="33"/>
        <v/>
      </c>
      <c r="P111" s="9"/>
      <c r="Q111" s="32" t="str">
        <f t="shared" si="31"/>
        <v/>
      </c>
      <c r="R111" s="32">
        <f t="shared" si="32"/>
        <v>0</v>
      </c>
      <c r="S111" s="1"/>
      <c r="AE111" s="11" t="str">
        <f t="shared" si="34"/>
        <v/>
      </c>
    </row>
    <row r="112" spans="1:31" ht="34.5" customHeight="1" x14ac:dyDescent="0.4">
      <c r="A112" s="1"/>
      <c r="B112" s="78" t="s">
        <v>122</v>
      </c>
      <c r="C112" s="79"/>
      <c r="D112" s="79"/>
      <c r="E112" s="80"/>
      <c r="F112" s="80"/>
      <c r="G112" s="81"/>
      <c r="H112" s="82"/>
      <c r="I112" s="83"/>
      <c r="J112" s="31" t="s">
        <v>5</v>
      </c>
      <c r="K112" s="83"/>
      <c r="L112" s="84"/>
      <c r="M112" s="85" t="str">
        <f t="shared" si="30"/>
        <v/>
      </c>
      <c r="N112" s="85"/>
      <c r="O112" s="32" t="str">
        <f t="shared" si="33"/>
        <v/>
      </c>
      <c r="P112" s="9"/>
      <c r="Q112" s="32" t="str">
        <f t="shared" si="31"/>
        <v/>
      </c>
      <c r="R112" s="32">
        <f t="shared" si="32"/>
        <v>0</v>
      </c>
      <c r="S112" s="1"/>
      <c r="AE112" s="11" t="str">
        <f t="shared" si="34"/>
        <v/>
      </c>
    </row>
    <row r="113" spans="1:31" ht="34.5" customHeight="1" x14ac:dyDescent="0.4">
      <c r="A113" s="1"/>
      <c r="B113" s="78" t="s">
        <v>122</v>
      </c>
      <c r="C113" s="79"/>
      <c r="D113" s="79"/>
      <c r="E113" s="80"/>
      <c r="F113" s="80"/>
      <c r="G113" s="81"/>
      <c r="H113" s="82"/>
      <c r="I113" s="83"/>
      <c r="J113" s="31" t="s">
        <v>5</v>
      </c>
      <c r="K113" s="83"/>
      <c r="L113" s="84"/>
      <c r="M113" s="85" t="str">
        <f t="shared" si="30"/>
        <v/>
      </c>
      <c r="N113" s="85"/>
      <c r="O113" s="32" t="str">
        <f t="shared" si="33"/>
        <v/>
      </c>
      <c r="P113" s="9"/>
      <c r="Q113" s="32" t="str">
        <f t="shared" si="31"/>
        <v/>
      </c>
      <c r="R113" s="32">
        <f t="shared" si="32"/>
        <v>0</v>
      </c>
      <c r="S113" s="1"/>
      <c r="AE113" s="11" t="str">
        <f t="shared" si="34"/>
        <v/>
      </c>
    </row>
    <row r="114" spans="1:31" ht="34.5" customHeight="1" x14ac:dyDescent="0.4">
      <c r="A114" s="1"/>
      <c r="B114" s="78" t="s">
        <v>122</v>
      </c>
      <c r="C114" s="79"/>
      <c r="D114" s="79"/>
      <c r="E114" s="80"/>
      <c r="F114" s="80"/>
      <c r="G114" s="81"/>
      <c r="H114" s="82"/>
      <c r="I114" s="83"/>
      <c r="J114" s="31" t="s">
        <v>5</v>
      </c>
      <c r="K114" s="83"/>
      <c r="L114" s="84"/>
      <c r="M114" s="85" t="str">
        <f t="shared" si="30"/>
        <v/>
      </c>
      <c r="N114" s="85"/>
      <c r="O114" s="32" t="str">
        <f t="shared" si="33"/>
        <v/>
      </c>
      <c r="P114" s="9"/>
      <c r="Q114" s="32" t="str">
        <f t="shared" si="31"/>
        <v/>
      </c>
      <c r="R114" s="32">
        <f t="shared" si="32"/>
        <v>0</v>
      </c>
      <c r="S114" s="1"/>
      <c r="AE114" s="11" t="str">
        <f t="shared" si="34"/>
        <v/>
      </c>
    </row>
    <row r="115" spans="1:31" ht="34.5" customHeight="1" thickBot="1" x14ac:dyDescent="0.45">
      <c r="A115" s="33"/>
      <c r="B115" s="67" t="s">
        <v>122</v>
      </c>
      <c r="C115" s="68"/>
      <c r="D115" s="68"/>
      <c r="E115" s="69"/>
      <c r="F115" s="69"/>
      <c r="G115" s="70"/>
      <c r="H115" s="71"/>
      <c r="I115" s="72"/>
      <c r="J115" s="34" t="s">
        <v>5</v>
      </c>
      <c r="K115" s="72"/>
      <c r="L115" s="73"/>
      <c r="M115" s="74" t="str">
        <f t="shared" si="30"/>
        <v/>
      </c>
      <c r="N115" s="74"/>
      <c r="O115" s="35" t="str">
        <f t="shared" si="33"/>
        <v/>
      </c>
      <c r="P115" s="36"/>
      <c r="Q115" s="35" t="str">
        <f t="shared" si="31"/>
        <v/>
      </c>
      <c r="R115" s="35">
        <f t="shared" si="32"/>
        <v>0</v>
      </c>
      <c r="S115" s="33"/>
      <c r="AE115" s="11" t="str">
        <f t="shared" si="34"/>
        <v/>
      </c>
    </row>
    <row r="116" spans="1:31" ht="33.75" customHeight="1" thickTop="1" x14ac:dyDescent="0.4">
      <c r="A116" s="75" t="s">
        <v>14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7"/>
      <c r="M116" s="75"/>
      <c r="N116" s="77"/>
      <c r="O116" s="12">
        <f>SUM(O106:O115)</f>
        <v>0</v>
      </c>
      <c r="P116" s="2"/>
      <c r="Q116" s="12">
        <f>SUM(Q106:Q115)</f>
        <v>0</v>
      </c>
      <c r="R116" s="12">
        <f>SUM(R106:R115)</f>
        <v>0</v>
      </c>
      <c r="S116" s="3"/>
    </row>
    <row r="119" spans="1:31" x14ac:dyDescent="0.4">
      <c r="A119" t="s">
        <v>42</v>
      </c>
    </row>
    <row r="121" spans="1:31" ht="26.25" customHeight="1" x14ac:dyDescent="0.4"/>
    <row r="123" spans="1:31" ht="19.5" thickBot="1" x14ac:dyDescent="0.45">
      <c r="A123" s="37" t="s">
        <v>144</v>
      </c>
    </row>
    <row r="124" spans="1:31" ht="24.75" thickBot="1" x14ac:dyDescent="0.45">
      <c r="A124" s="39" t="s">
        <v>11</v>
      </c>
      <c r="B124" s="49" t="s">
        <v>1</v>
      </c>
      <c r="C124" s="50" t="s">
        <v>157</v>
      </c>
      <c r="D124" s="66" t="s">
        <v>158</v>
      </c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</row>
    <row r="127" spans="1:31" ht="34.5" customHeight="1" x14ac:dyDescent="0.4"/>
    <row r="130" ht="34.5" customHeight="1" x14ac:dyDescent="0.4"/>
    <row r="131" ht="34.5" customHeight="1" x14ac:dyDescent="0.4"/>
    <row r="132" ht="34.5" customHeight="1" x14ac:dyDescent="0.4"/>
    <row r="133" ht="34.5" customHeight="1" x14ac:dyDescent="0.4"/>
    <row r="134" ht="34.5" customHeight="1" x14ac:dyDescent="0.4"/>
    <row r="135" ht="34.5" customHeight="1" x14ac:dyDescent="0.4"/>
    <row r="136" ht="34.5" customHeight="1" x14ac:dyDescent="0.4"/>
    <row r="137" ht="34.5" customHeight="1" x14ac:dyDescent="0.4"/>
    <row r="138" ht="34.5" customHeight="1" x14ac:dyDescent="0.4"/>
    <row r="139" ht="34.5" customHeight="1" x14ac:dyDescent="0.4"/>
    <row r="140" ht="34.5" customHeight="1" x14ac:dyDescent="0.4"/>
    <row r="154" ht="34.5" customHeight="1" x14ac:dyDescent="0.4"/>
    <row r="155" ht="34.5" customHeight="1" x14ac:dyDescent="0.4"/>
    <row r="156" ht="34.5" customHeight="1" x14ac:dyDescent="0.4"/>
    <row r="157" ht="34.5" customHeight="1" x14ac:dyDescent="0.4"/>
    <row r="158" ht="34.5" customHeight="1" x14ac:dyDescent="0.4"/>
    <row r="159" ht="34.5" customHeight="1" x14ac:dyDescent="0.4"/>
    <row r="160" ht="34.5" customHeight="1" x14ac:dyDescent="0.4"/>
    <row r="161" ht="34.5" customHeight="1" x14ac:dyDescent="0.4"/>
    <row r="162" ht="34.5" customHeight="1" x14ac:dyDescent="0.4"/>
    <row r="163" ht="34.5" customHeight="1" x14ac:dyDescent="0.4"/>
    <row r="164" ht="34.5" customHeight="1" x14ac:dyDescent="0.4"/>
    <row r="178" ht="34.5" customHeight="1" x14ac:dyDescent="0.4"/>
    <row r="179" ht="34.5" customHeight="1" x14ac:dyDescent="0.4"/>
    <row r="180" ht="34.5" customHeight="1" x14ac:dyDescent="0.4"/>
    <row r="181" ht="34.5" customHeight="1" x14ac:dyDescent="0.4"/>
    <row r="182" ht="34.5" customHeight="1" x14ac:dyDescent="0.4"/>
    <row r="183" ht="34.5" customHeight="1" x14ac:dyDescent="0.4"/>
    <row r="184" ht="34.5" customHeight="1" x14ac:dyDescent="0.4"/>
    <row r="185" ht="34.5" customHeight="1" x14ac:dyDescent="0.4"/>
    <row r="186" ht="34.5" customHeight="1" x14ac:dyDescent="0.4"/>
    <row r="187" ht="34.5" customHeight="1" x14ac:dyDescent="0.4"/>
    <row r="188" ht="34.5" customHeight="1" x14ac:dyDescent="0.4"/>
  </sheetData>
  <autoFilter ref="Z4:AB4" xr:uid="{35F64468-8160-4075-991C-ECAF83351771}">
    <sortState ref="Z5:AB12">
      <sortCondition ref="Z4"/>
    </sortState>
  </autoFilter>
  <mergeCells count="300">
    <mergeCell ref="H2:P2"/>
    <mergeCell ref="H18:I18"/>
    <mergeCell ref="K18:L18"/>
    <mergeCell ref="A8:A9"/>
    <mergeCell ref="H11:I11"/>
    <mergeCell ref="K11:L11"/>
    <mergeCell ref="H12:I12"/>
    <mergeCell ref="K12:L12"/>
    <mergeCell ref="H14:I14"/>
    <mergeCell ref="K14:L14"/>
    <mergeCell ref="H13:I13"/>
    <mergeCell ref="K13:L13"/>
    <mergeCell ref="K16:L16"/>
    <mergeCell ref="H17:I17"/>
    <mergeCell ref="H10:I10"/>
    <mergeCell ref="K10:L10"/>
    <mergeCell ref="E10:G10"/>
    <mergeCell ref="E11:G11"/>
    <mergeCell ref="E12:G12"/>
    <mergeCell ref="B8:G9"/>
    <mergeCell ref="H8:L8"/>
    <mergeCell ref="B10:D10"/>
    <mergeCell ref="B11:D11"/>
    <mergeCell ref="B12:D12"/>
    <mergeCell ref="E15:G15"/>
    <mergeCell ref="E16:G16"/>
    <mergeCell ref="E17:G17"/>
    <mergeCell ref="E18:G18"/>
    <mergeCell ref="H15:I15"/>
    <mergeCell ref="AE3:AE4"/>
    <mergeCell ref="B6:G6"/>
    <mergeCell ref="U3:U4"/>
    <mergeCell ref="R6:S6"/>
    <mergeCell ref="A20:L20"/>
    <mergeCell ref="M20:N20"/>
    <mergeCell ref="V3:V4"/>
    <mergeCell ref="Z3:AC3"/>
    <mergeCell ref="P8:Q8"/>
    <mergeCell ref="M15:N15"/>
    <mergeCell ref="M16:N16"/>
    <mergeCell ref="M17:N17"/>
    <mergeCell ref="M18:N18"/>
    <mergeCell ref="M19:N19"/>
    <mergeCell ref="R4:S4"/>
    <mergeCell ref="R8:R9"/>
    <mergeCell ref="S8:S9"/>
    <mergeCell ref="M8:N8"/>
    <mergeCell ref="M10:N10"/>
    <mergeCell ref="M11:N11"/>
    <mergeCell ref="M12:N12"/>
    <mergeCell ref="M13:N13"/>
    <mergeCell ref="H19:I19"/>
    <mergeCell ref="K19:L19"/>
    <mergeCell ref="R28:S28"/>
    <mergeCell ref="B30:G30"/>
    <mergeCell ref="R30:S30"/>
    <mergeCell ref="A32:A33"/>
    <mergeCell ref="B32:G33"/>
    <mergeCell ref="H32:L32"/>
    <mergeCell ref="P32:Q32"/>
    <mergeCell ref="R32:R33"/>
    <mergeCell ref="S32:S33"/>
    <mergeCell ref="E19:G19"/>
    <mergeCell ref="B13:D13"/>
    <mergeCell ref="B14:D14"/>
    <mergeCell ref="B15:D15"/>
    <mergeCell ref="B16:D16"/>
    <mergeCell ref="B17:D17"/>
    <mergeCell ref="M32:N32"/>
    <mergeCell ref="B18:D18"/>
    <mergeCell ref="B19:D19"/>
    <mergeCell ref="E13:G13"/>
    <mergeCell ref="E14:G14"/>
    <mergeCell ref="K15:L15"/>
    <mergeCell ref="H16:I16"/>
    <mergeCell ref="M14:N14"/>
    <mergeCell ref="K17:L17"/>
    <mergeCell ref="K38:L38"/>
    <mergeCell ref="M38:N38"/>
    <mergeCell ref="B40:D40"/>
    <mergeCell ref="H40:I40"/>
    <mergeCell ref="K40:L40"/>
    <mergeCell ref="M40:N40"/>
    <mergeCell ref="B39:D39"/>
    <mergeCell ref="H39:I39"/>
    <mergeCell ref="K39:L39"/>
    <mergeCell ref="M39:N39"/>
    <mergeCell ref="B35:D35"/>
    <mergeCell ref="H35:I35"/>
    <mergeCell ref="K35:L35"/>
    <mergeCell ref="M35:N35"/>
    <mergeCell ref="B34:D34"/>
    <mergeCell ref="H34:I34"/>
    <mergeCell ref="K34:L34"/>
    <mergeCell ref="M34:N34"/>
    <mergeCell ref="H26:P26"/>
    <mergeCell ref="B36:D36"/>
    <mergeCell ref="H36:I36"/>
    <mergeCell ref="K36:L36"/>
    <mergeCell ref="M36:N36"/>
    <mergeCell ref="A44:L44"/>
    <mergeCell ref="M44:N44"/>
    <mergeCell ref="B42:D42"/>
    <mergeCell ref="K42:L42"/>
    <mergeCell ref="M42:N42"/>
    <mergeCell ref="B43:D43"/>
    <mergeCell ref="K43:L43"/>
    <mergeCell ref="M43:N43"/>
    <mergeCell ref="B41:D41"/>
    <mergeCell ref="H41:I41"/>
    <mergeCell ref="K41:L41"/>
    <mergeCell ref="M41:N41"/>
    <mergeCell ref="H42:I42"/>
    <mergeCell ref="H43:I43"/>
    <mergeCell ref="B37:D37"/>
    <mergeCell ref="H37:I37"/>
    <mergeCell ref="K37:L37"/>
    <mergeCell ref="M37:N37"/>
    <mergeCell ref="B38:D38"/>
    <mergeCell ref="H38:I38"/>
    <mergeCell ref="A56:A57"/>
    <mergeCell ref="B56:G57"/>
    <mergeCell ref="H56:L56"/>
    <mergeCell ref="M56:N56"/>
    <mergeCell ref="P56:Q56"/>
    <mergeCell ref="H66:I66"/>
    <mergeCell ref="H67:I67"/>
    <mergeCell ref="B61:D61"/>
    <mergeCell ref="E61:G61"/>
    <mergeCell ref="H61:I61"/>
    <mergeCell ref="K61:L61"/>
    <mergeCell ref="M61:N61"/>
    <mergeCell ref="B62:D62"/>
    <mergeCell ref="B58:D58"/>
    <mergeCell ref="E58:G58"/>
    <mergeCell ref="H58:I58"/>
    <mergeCell ref="K58:L58"/>
    <mergeCell ref="M58:N58"/>
    <mergeCell ref="B64:D64"/>
    <mergeCell ref="E64:G64"/>
    <mergeCell ref="H64:I64"/>
    <mergeCell ref="K64:L64"/>
    <mergeCell ref="M64:N64"/>
    <mergeCell ref="E62:G62"/>
    <mergeCell ref="H50:P50"/>
    <mergeCell ref="R52:S52"/>
    <mergeCell ref="B54:G54"/>
    <mergeCell ref="R54:S54"/>
    <mergeCell ref="R56:R57"/>
    <mergeCell ref="S56:S57"/>
    <mergeCell ref="B60:D60"/>
    <mergeCell ref="E60:G60"/>
    <mergeCell ref="H60:I60"/>
    <mergeCell ref="K60:L60"/>
    <mergeCell ref="M60:N60"/>
    <mergeCell ref="B59:D59"/>
    <mergeCell ref="E59:G59"/>
    <mergeCell ref="H59:I59"/>
    <mergeCell ref="K59:L59"/>
    <mergeCell ref="M59:N59"/>
    <mergeCell ref="H62:I62"/>
    <mergeCell ref="K62:L62"/>
    <mergeCell ref="M62:N62"/>
    <mergeCell ref="B63:D63"/>
    <mergeCell ref="E63:G63"/>
    <mergeCell ref="H63:I63"/>
    <mergeCell ref="K63:L63"/>
    <mergeCell ref="M63:N63"/>
    <mergeCell ref="B66:D66"/>
    <mergeCell ref="E66:G66"/>
    <mergeCell ref="K66:L66"/>
    <mergeCell ref="M66:N66"/>
    <mergeCell ref="B67:D67"/>
    <mergeCell ref="E67:G67"/>
    <mergeCell ref="K67:L67"/>
    <mergeCell ref="M67:N67"/>
    <mergeCell ref="B65:D65"/>
    <mergeCell ref="E65:G65"/>
    <mergeCell ref="H65:I65"/>
    <mergeCell ref="K65:L65"/>
    <mergeCell ref="M65:N65"/>
    <mergeCell ref="S80:S81"/>
    <mergeCell ref="B82:D82"/>
    <mergeCell ref="H82:I82"/>
    <mergeCell ref="K82:L82"/>
    <mergeCell ref="M82:N82"/>
    <mergeCell ref="A68:L68"/>
    <mergeCell ref="M68:N68"/>
    <mergeCell ref="H74:P74"/>
    <mergeCell ref="B78:G78"/>
    <mergeCell ref="A80:A81"/>
    <mergeCell ref="B80:G81"/>
    <mergeCell ref="H80:L80"/>
    <mergeCell ref="M80:N80"/>
    <mergeCell ref="P80:Q80"/>
    <mergeCell ref="R76:S76"/>
    <mergeCell ref="R78:S78"/>
    <mergeCell ref="B83:D83"/>
    <mergeCell ref="H83:I83"/>
    <mergeCell ref="K83:L83"/>
    <mergeCell ref="M83:N83"/>
    <mergeCell ref="B84:D84"/>
    <mergeCell ref="H84:I84"/>
    <mergeCell ref="K84:L84"/>
    <mergeCell ref="M84:N84"/>
    <mergeCell ref="R80:R81"/>
    <mergeCell ref="B87:D87"/>
    <mergeCell ref="H87:I87"/>
    <mergeCell ref="K87:L87"/>
    <mergeCell ref="M87:N87"/>
    <mergeCell ref="B88:D88"/>
    <mergeCell ref="H88:I88"/>
    <mergeCell ref="K88:L88"/>
    <mergeCell ref="M88:N88"/>
    <mergeCell ref="B85:D85"/>
    <mergeCell ref="H85:I85"/>
    <mergeCell ref="K85:L85"/>
    <mergeCell ref="M85:N85"/>
    <mergeCell ref="B86:D86"/>
    <mergeCell ref="H86:I86"/>
    <mergeCell ref="K86:L86"/>
    <mergeCell ref="M86:N86"/>
    <mergeCell ref="B91:D91"/>
    <mergeCell ref="H91:I91"/>
    <mergeCell ref="K91:L91"/>
    <mergeCell ref="M91:N91"/>
    <mergeCell ref="H98:P98"/>
    <mergeCell ref="B89:D89"/>
    <mergeCell ref="H89:I89"/>
    <mergeCell ref="K89:L89"/>
    <mergeCell ref="M89:N89"/>
    <mergeCell ref="B90:D90"/>
    <mergeCell ref="H90:I90"/>
    <mergeCell ref="K90:L90"/>
    <mergeCell ref="M90:N90"/>
    <mergeCell ref="R100:S100"/>
    <mergeCell ref="B102:G102"/>
    <mergeCell ref="R102:S102"/>
    <mergeCell ref="A104:A105"/>
    <mergeCell ref="B104:G105"/>
    <mergeCell ref="H104:L104"/>
    <mergeCell ref="M104:N104"/>
    <mergeCell ref="P104:Q104"/>
    <mergeCell ref="R104:R105"/>
    <mergeCell ref="S104:S105"/>
    <mergeCell ref="B107:D107"/>
    <mergeCell ref="E107:G107"/>
    <mergeCell ref="H107:I107"/>
    <mergeCell ref="K107:L107"/>
    <mergeCell ref="M107:N107"/>
    <mergeCell ref="B106:D106"/>
    <mergeCell ref="E106:G106"/>
    <mergeCell ref="H106:I106"/>
    <mergeCell ref="K106:L106"/>
    <mergeCell ref="M106:N106"/>
    <mergeCell ref="B109:D109"/>
    <mergeCell ref="E109:G109"/>
    <mergeCell ref="H109:I109"/>
    <mergeCell ref="K109:L109"/>
    <mergeCell ref="M109:N109"/>
    <mergeCell ref="B108:D108"/>
    <mergeCell ref="E108:G108"/>
    <mergeCell ref="H108:I108"/>
    <mergeCell ref="K108:L108"/>
    <mergeCell ref="M108:N108"/>
    <mergeCell ref="M112:N112"/>
    <mergeCell ref="B111:D111"/>
    <mergeCell ref="E111:G111"/>
    <mergeCell ref="H111:I111"/>
    <mergeCell ref="K111:L111"/>
    <mergeCell ref="M111:N111"/>
    <mergeCell ref="B110:D110"/>
    <mergeCell ref="E110:G110"/>
    <mergeCell ref="H110:I110"/>
    <mergeCell ref="K110:L110"/>
    <mergeCell ref="M110:N110"/>
    <mergeCell ref="D124:P124"/>
    <mergeCell ref="A92:L92"/>
    <mergeCell ref="M92:N92"/>
    <mergeCell ref="A116:L116"/>
    <mergeCell ref="M116:N116"/>
    <mergeCell ref="B115:D115"/>
    <mergeCell ref="E115:G115"/>
    <mergeCell ref="H115:I115"/>
    <mergeCell ref="K115:L115"/>
    <mergeCell ref="M115:N115"/>
    <mergeCell ref="B114:D114"/>
    <mergeCell ref="E114:G114"/>
    <mergeCell ref="H114:I114"/>
    <mergeCell ref="K114:L114"/>
    <mergeCell ref="M114:N114"/>
    <mergeCell ref="B113:D113"/>
    <mergeCell ref="E113:G113"/>
    <mergeCell ref="H113:I113"/>
    <mergeCell ref="K113:L113"/>
    <mergeCell ref="M113:N113"/>
    <mergeCell ref="B112:D112"/>
    <mergeCell ref="E112:G112"/>
    <mergeCell ref="H112:I112"/>
    <mergeCell ref="K112:L112"/>
  </mergeCells>
  <phoneticPr fontId="1"/>
  <dataValidations count="9">
    <dataValidation type="list" allowBlank="1" showInputMessage="1" showErrorMessage="1" sqref="H10:I19 K10:L19 K34:K43 K106:L115 H58:I67 K58:L67 H82:H91 K82:K91 H106:I115 H34:H43" xr:uid="{5AB8BF04-F253-4023-B4C6-05A734E96878}">
      <formula1>$V$5:$V$75</formula1>
    </dataValidation>
    <dataValidation type="list" allowBlank="1" showInputMessage="1" showErrorMessage="1" sqref="O9 O33 O57 O81 O105" xr:uid="{99D1C945-4E1C-485A-AC1D-8BE7D16827EA}">
      <formula1>$X$5:$X$15</formula1>
    </dataValidation>
    <dataValidation type="list" allowBlank="1" showInputMessage="1" showErrorMessage="1" sqref="P10:P19 P106:P115 P58:P67 P82:P91 P34:P43" xr:uid="{11A9A9DF-3A8D-4C51-8691-81BD47044C3B}">
      <formula1>$Z$5:$Z$13</formula1>
    </dataValidation>
    <dataValidation type="list" allowBlank="1" showInputMessage="1" showErrorMessage="1" sqref="B4 B28 B52 B76 B100" xr:uid="{C2F57C48-5281-4C0A-9590-C1A4C1C4CFEE}">
      <formula1>$AG$5:$AG$13</formula1>
    </dataValidation>
    <dataValidation type="list" allowBlank="1" showInputMessage="1" showErrorMessage="1" sqref="D4 D28 D52 D76 D100" xr:uid="{23A61A49-81DC-462B-B1B6-3821E934E733}">
      <formula1>$AH$5:$AH$16</formula1>
    </dataValidation>
    <dataValidation type="list" allowBlank="1" showInputMessage="1" showErrorMessage="1" sqref="F4 F28 F52 F76 F100" xr:uid="{734C6BD1-59C2-40DA-A7B6-0CE156CEB902}">
      <formula1>$AI$5:$AI$36</formula1>
    </dataValidation>
    <dataValidation type="list" allowBlank="1" showInputMessage="1" showErrorMessage="1" sqref="R6 R30 R54 R78 R102" xr:uid="{B2988783-25E3-49A8-BFF8-703435819DFE}">
      <formula1>$U$5:$U$27</formula1>
    </dataValidation>
    <dataValidation type="list" allowBlank="1" showInputMessage="1" showErrorMessage="1" sqref="B6:G6 B30 B54:G54 B78 B102:G102" xr:uid="{428A47A1-A490-4BFE-BC55-555DC18121B1}">
      <formula1>$AK$5:$AK$38</formula1>
    </dataValidation>
    <dataValidation type="list" allowBlank="1" showInputMessage="1" showErrorMessage="1" sqref="B10:D19 B34:D43 B58:D67 B82:D91 B106:D115" xr:uid="{3E9F3E61-06DF-467A-88CD-0E5844F2DB17}">
      <formula1>$AN$5:$AN$23</formula1>
    </dataValidation>
  </dataValidations>
  <pageMargins left="0.9055118110236221" right="0.51181102362204722" top="0.55118110236220474" bottom="0.35433070866141736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DF37-3F44-4038-8C87-CA5C8ACD7289}">
  <sheetPr>
    <tabColor rgb="FFFFC000"/>
  </sheetPr>
  <dimension ref="A1:AO74"/>
  <sheetViews>
    <sheetView showZeros="0" topLeftCell="A10" workbookViewId="0">
      <selection activeCell="B6" sqref="B6:G6"/>
    </sheetView>
  </sheetViews>
  <sheetFormatPr defaultRowHeight="18.75" x14ac:dyDescent="0.4"/>
  <cols>
    <col min="1" max="1" width="18.25" customWidth="1"/>
    <col min="2" max="2" width="8.75" customWidth="1"/>
    <col min="3" max="3" width="3.875" customWidth="1"/>
    <col min="4" max="4" width="4.625" customWidth="1"/>
    <col min="5" max="5" width="3.5" customWidth="1"/>
    <col min="6" max="6" width="4.375" customWidth="1"/>
    <col min="7" max="7" width="6.375" customWidth="1"/>
    <col min="8" max="9" width="3.625" customWidth="1"/>
    <col min="10" max="10" width="2.5" customWidth="1"/>
    <col min="11" max="12" width="3.625" customWidth="1"/>
    <col min="13" max="14" width="4.5" customWidth="1"/>
    <col min="15" max="15" width="10.25" customWidth="1"/>
    <col min="16" max="16" width="17.875" customWidth="1"/>
    <col min="17" max="17" width="10" customWidth="1"/>
    <col min="18" max="18" width="14" customWidth="1"/>
    <col min="19" max="19" width="18.25" customWidth="1"/>
    <col min="21" max="21" width="27.625" customWidth="1"/>
    <col min="23" max="23" width="2.625" customWidth="1"/>
    <col min="25" max="25" width="2.625" customWidth="1"/>
    <col min="26" max="26" width="22.625" customWidth="1"/>
    <col min="27" max="27" width="7.5" customWidth="1"/>
    <col min="29" max="29" width="0" hidden="1" customWidth="1"/>
    <col min="30" max="30" width="2.125" customWidth="1"/>
    <col min="31" max="31" width="10.25" customWidth="1"/>
    <col min="32" max="32" width="2.625" customWidth="1"/>
    <col min="33" max="35" width="5.875" customWidth="1"/>
    <col min="36" max="36" width="2.625" customWidth="1"/>
    <col min="37" max="37" width="24.125" customWidth="1"/>
    <col min="38" max="38" width="3.375" customWidth="1"/>
    <col min="39" max="39" width="15.75" customWidth="1"/>
    <col min="40" max="40" width="18.375" customWidth="1"/>
  </cols>
  <sheetData>
    <row r="1" spans="1:41" ht="26.25" customHeight="1" thickBot="1" x14ac:dyDescent="0.45">
      <c r="S1" s="10" t="s">
        <v>104</v>
      </c>
    </row>
    <row r="2" spans="1:41" ht="33" customHeight="1" thickBot="1" x14ac:dyDescent="0.45">
      <c r="A2" s="48" t="s">
        <v>149</v>
      </c>
      <c r="H2" s="93" t="s">
        <v>0</v>
      </c>
      <c r="I2" s="93"/>
      <c r="J2" s="93"/>
      <c r="K2" s="93"/>
      <c r="L2" s="93"/>
      <c r="M2" s="93"/>
      <c r="N2" s="93"/>
      <c r="O2" s="93"/>
      <c r="P2" s="93"/>
    </row>
    <row r="3" spans="1:41" ht="26.25" customHeight="1" x14ac:dyDescent="0.4">
      <c r="U3" s="98" t="s">
        <v>9</v>
      </c>
      <c r="V3" s="98" t="s">
        <v>22</v>
      </c>
      <c r="X3" s="5" t="s">
        <v>24</v>
      </c>
      <c r="Z3" s="98" t="s">
        <v>25</v>
      </c>
      <c r="AA3" s="98"/>
      <c r="AB3" s="98"/>
      <c r="AC3" s="98"/>
      <c r="AE3" s="99" t="s">
        <v>39</v>
      </c>
      <c r="AG3" s="13" t="s">
        <v>43</v>
      </c>
      <c r="AH3" s="14" t="s">
        <v>44</v>
      </c>
      <c r="AI3" s="14" t="s">
        <v>45</v>
      </c>
      <c r="AK3" s="14" t="s">
        <v>47</v>
      </c>
      <c r="AM3" s="24" t="s">
        <v>112</v>
      </c>
      <c r="AN3" s="24" t="s">
        <v>105</v>
      </c>
    </row>
    <row r="4" spans="1:41" ht="30" customHeight="1" x14ac:dyDescent="0.4">
      <c r="A4" t="s">
        <v>8</v>
      </c>
      <c r="B4" s="15">
        <v>2019</v>
      </c>
      <c r="C4" t="s">
        <v>43</v>
      </c>
      <c r="D4" s="15">
        <v>5</v>
      </c>
      <c r="E4" t="s">
        <v>44</v>
      </c>
      <c r="F4" s="15">
        <v>25</v>
      </c>
      <c r="G4" t="s">
        <v>45</v>
      </c>
      <c r="H4" t="s">
        <v>1</v>
      </c>
      <c r="R4" s="94" t="s">
        <v>12</v>
      </c>
      <c r="S4" s="95"/>
      <c r="U4" s="98"/>
      <c r="V4" s="98"/>
      <c r="X4" s="5" t="s">
        <v>23</v>
      </c>
      <c r="Z4" s="1"/>
      <c r="AA4" s="1"/>
      <c r="AB4" s="6" t="s">
        <v>23</v>
      </c>
      <c r="AC4" s="1"/>
      <c r="AE4" s="99"/>
    </row>
    <row r="5" spans="1:41" x14ac:dyDescent="0.4">
      <c r="A5" t="s">
        <v>11</v>
      </c>
      <c r="Q5" t="s">
        <v>11</v>
      </c>
      <c r="T5">
        <v>1</v>
      </c>
      <c r="U5" s="1" t="s">
        <v>49</v>
      </c>
      <c r="V5" s="8">
        <v>0.20833333333333334</v>
      </c>
      <c r="W5">
        <v>1</v>
      </c>
      <c r="X5" s="1">
        <v>550</v>
      </c>
      <c r="Z5" s="1" t="s">
        <v>34</v>
      </c>
      <c r="AA5" s="1" t="s">
        <v>29</v>
      </c>
      <c r="AB5" s="7">
        <v>5000</v>
      </c>
      <c r="AC5" s="1" t="s">
        <v>27</v>
      </c>
      <c r="AG5">
        <v>2019</v>
      </c>
      <c r="AH5">
        <v>1</v>
      </c>
      <c r="AI5">
        <v>1</v>
      </c>
      <c r="AK5" t="s">
        <v>72</v>
      </c>
      <c r="AM5" t="s">
        <v>113</v>
      </c>
      <c r="AN5" t="s">
        <v>106</v>
      </c>
    </row>
    <row r="6" spans="1:41" ht="22.5" customHeight="1" x14ac:dyDescent="0.4">
      <c r="A6" t="s">
        <v>18</v>
      </c>
      <c r="B6" s="100" t="s">
        <v>150</v>
      </c>
      <c r="C6" s="100"/>
      <c r="D6" s="100"/>
      <c r="E6" s="100"/>
      <c r="F6" s="100"/>
      <c r="G6" s="100"/>
      <c r="Q6" t="s">
        <v>9</v>
      </c>
      <c r="R6" s="100" t="s">
        <v>61</v>
      </c>
      <c r="S6" s="100"/>
      <c r="T6">
        <v>2</v>
      </c>
      <c r="U6" s="1" t="s">
        <v>50</v>
      </c>
      <c r="V6" s="8">
        <v>0.21875</v>
      </c>
      <c r="W6">
        <v>2</v>
      </c>
      <c r="X6" s="1">
        <v>600</v>
      </c>
      <c r="Z6" s="1" t="s">
        <v>31</v>
      </c>
      <c r="AA6" s="1" t="s">
        <v>29</v>
      </c>
      <c r="AB6" s="7">
        <v>8000</v>
      </c>
      <c r="AC6" s="1" t="s">
        <v>27</v>
      </c>
      <c r="AG6">
        <v>2020</v>
      </c>
      <c r="AH6">
        <v>2</v>
      </c>
      <c r="AI6">
        <v>2</v>
      </c>
      <c r="AK6" t="s">
        <v>74</v>
      </c>
      <c r="AM6" t="s">
        <v>114</v>
      </c>
      <c r="AN6" t="s">
        <v>107</v>
      </c>
    </row>
    <row r="7" spans="1:41" ht="22.5" customHeight="1" x14ac:dyDescent="0.4">
      <c r="Q7" t="s">
        <v>10</v>
      </c>
      <c r="S7" s="25" t="s">
        <v>15</v>
      </c>
      <c r="T7">
        <v>3</v>
      </c>
      <c r="U7" s="1" t="s">
        <v>52</v>
      </c>
      <c r="V7" s="8">
        <v>0.22916666666666666</v>
      </c>
      <c r="W7">
        <v>3</v>
      </c>
      <c r="X7" s="1">
        <v>650</v>
      </c>
      <c r="Z7" s="1" t="s">
        <v>32</v>
      </c>
      <c r="AA7" s="1" t="s">
        <v>29</v>
      </c>
      <c r="AB7" s="7">
        <v>1000</v>
      </c>
      <c r="AC7" s="1" t="s">
        <v>27</v>
      </c>
      <c r="AG7">
        <v>2021</v>
      </c>
      <c r="AH7">
        <v>3</v>
      </c>
      <c r="AI7">
        <v>3</v>
      </c>
      <c r="AK7" t="s">
        <v>73</v>
      </c>
      <c r="AM7" t="s">
        <v>130</v>
      </c>
      <c r="AN7" t="s">
        <v>108</v>
      </c>
    </row>
    <row r="8" spans="1:41" ht="15" customHeight="1" x14ac:dyDescent="0.4">
      <c r="A8" s="86" t="s">
        <v>16</v>
      </c>
      <c r="B8" s="88" t="s">
        <v>17</v>
      </c>
      <c r="C8" s="89"/>
      <c r="D8" s="89"/>
      <c r="E8" s="89"/>
      <c r="F8" s="89"/>
      <c r="G8" s="90"/>
      <c r="H8" s="88" t="s">
        <v>2</v>
      </c>
      <c r="I8" s="89"/>
      <c r="J8" s="89"/>
      <c r="K8" s="89"/>
      <c r="L8" s="90"/>
      <c r="M8" s="91" t="s">
        <v>6</v>
      </c>
      <c r="N8" s="92"/>
      <c r="O8" s="26" t="s">
        <v>41</v>
      </c>
      <c r="P8" s="88" t="s">
        <v>13</v>
      </c>
      <c r="Q8" s="90"/>
      <c r="R8" s="86" t="s">
        <v>7</v>
      </c>
      <c r="S8" s="86" t="s">
        <v>19</v>
      </c>
      <c r="T8">
        <v>4</v>
      </c>
      <c r="U8" s="1" t="s">
        <v>53</v>
      </c>
      <c r="V8" s="8">
        <v>0.23958333333333334</v>
      </c>
      <c r="W8">
        <v>4</v>
      </c>
      <c r="X8" s="1">
        <v>700</v>
      </c>
      <c r="Z8" s="1" t="s">
        <v>33</v>
      </c>
      <c r="AA8" s="1" t="s">
        <v>29</v>
      </c>
      <c r="AB8" s="7">
        <v>1000</v>
      </c>
      <c r="AC8" s="1" t="s">
        <v>27</v>
      </c>
      <c r="AG8">
        <v>2022</v>
      </c>
      <c r="AH8">
        <v>4</v>
      </c>
      <c r="AI8">
        <v>4</v>
      </c>
      <c r="AK8" t="s">
        <v>75</v>
      </c>
      <c r="AM8" t="s">
        <v>131</v>
      </c>
      <c r="AN8" t="s">
        <v>109</v>
      </c>
    </row>
    <row r="9" spans="1:41" ht="18.75" customHeight="1" x14ac:dyDescent="0.4">
      <c r="A9" s="87"/>
      <c r="B9" s="75"/>
      <c r="C9" s="76"/>
      <c r="D9" s="76"/>
      <c r="E9" s="76"/>
      <c r="F9" s="76"/>
      <c r="G9" s="77"/>
      <c r="H9" s="21" t="s">
        <v>3</v>
      </c>
      <c r="I9" s="22" t="s">
        <v>4</v>
      </c>
      <c r="J9" s="22" t="s">
        <v>5</v>
      </c>
      <c r="K9" s="22" t="s">
        <v>3</v>
      </c>
      <c r="L9" s="23" t="s">
        <v>4</v>
      </c>
      <c r="M9" s="27" t="s">
        <v>20</v>
      </c>
      <c r="N9" s="28" t="s">
        <v>4</v>
      </c>
      <c r="O9" s="16">
        <v>1000</v>
      </c>
      <c r="P9" s="30" t="s">
        <v>37</v>
      </c>
      <c r="Q9" s="30" t="s">
        <v>38</v>
      </c>
      <c r="R9" s="87"/>
      <c r="S9" s="87"/>
      <c r="T9">
        <v>5</v>
      </c>
      <c r="U9" s="1" t="s">
        <v>54</v>
      </c>
      <c r="V9" s="8">
        <v>0.25</v>
      </c>
      <c r="W9">
        <v>5</v>
      </c>
      <c r="X9" s="1">
        <v>750</v>
      </c>
      <c r="Z9" s="1" t="s">
        <v>35</v>
      </c>
      <c r="AA9" s="1" t="s">
        <v>29</v>
      </c>
      <c r="AB9" s="7">
        <v>5000</v>
      </c>
      <c r="AC9" s="1" t="s">
        <v>27</v>
      </c>
      <c r="AG9">
        <v>2023</v>
      </c>
      <c r="AH9">
        <v>5</v>
      </c>
      <c r="AI9">
        <v>5</v>
      </c>
      <c r="AK9" t="s">
        <v>76</v>
      </c>
      <c r="AM9" t="s">
        <v>132</v>
      </c>
      <c r="AN9" t="s">
        <v>110</v>
      </c>
    </row>
    <row r="10" spans="1:41" ht="34.5" customHeight="1" x14ac:dyDescent="0.4">
      <c r="A10" s="1" t="s">
        <v>145</v>
      </c>
      <c r="B10" s="101" t="s">
        <v>121</v>
      </c>
      <c r="C10" s="102"/>
      <c r="D10" s="102"/>
      <c r="E10" s="103">
        <v>1111</v>
      </c>
      <c r="F10" s="103"/>
      <c r="G10" s="104"/>
      <c r="H10" s="105">
        <v>0.375</v>
      </c>
      <c r="I10" s="106"/>
      <c r="J10" s="31" t="s">
        <v>5</v>
      </c>
      <c r="K10" s="106">
        <v>0.47916666666666669</v>
      </c>
      <c r="L10" s="107"/>
      <c r="M10" s="85">
        <f t="shared" ref="M10:M19" si="0">IF((K10)=0,"",IF(K10&lt;H10,1+K10-H10,K10-H10))</f>
        <v>0.10416666666666669</v>
      </c>
      <c r="N10" s="85"/>
      <c r="O10" s="32">
        <f>IFERROR(AE10*$O$9,"")</f>
        <v>2500</v>
      </c>
      <c r="P10" s="17" t="s">
        <v>28</v>
      </c>
      <c r="Q10" s="32">
        <f t="shared" ref="Q10:Q19" si="1">IFERROR(VLOOKUP(P10,$Z$5:$AB$12,3,FALSE),"")</f>
        <v>500</v>
      </c>
      <c r="R10" s="32">
        <f t="shared" ref="R10:R19" si="2">SUM(O10:Q10)</f>
        <v>3000</v>
      </c>
      <c r="S10" s="44" t="s">
        <v>145</v>
      </c>
      <c r="T10">
        <v>6</v>
      </c>
      <c r="U10" s="1" t="s">
        <v>55</v>
      </c>
      <c r="V10" s="8">
        <v>0.26041666666666669</v>
      </c>
      <c r="W10">
        <v>6</v>
      </c>
      <c r="X10" s="1">
        <v>800</v>
      </c>
      <c r="Z10" s="1" t="s">
        <v>36</v>
      </c>
      <c r="AA10" s="1" t="s">
        <v>29</v>
      </c>
      <c r="AB10" s="7">
        <v>8000</v>
      </c>
      <c r="AC10" s="1" t="s">
        <v>27</v>
      </c>
      <c r="AE10" s="11">
        <f>IF(M10="","",(HOUR(M10))+(MINUTE(M10)/60))</f>
        <v>2.5</v>
      </c>
      <c r="AG10">
        <v>2024</v>
      </c>
      <c r="AH10">
        <v>6</v>
      </c>
      <c r="AI10">
        <v>6</v>
      </c>
      <c r="AK10" t="s">
        <v>77</v>
      </c>
      <c r="AM10" t="s">
        <v>113</v>
      </c>
      <c r="AN10" t="s">
        <v>111</v>
      </c>
    </row>
    <row r="11" spans="1:41" ht="34.5" customHeight="1" x14ac:dyDescent="0.4">
      <c r="A11" s="1" t="s">
        <v>146</v>
      </c>
      <c r="B11" s="101" t="s">
        <v>121</v>
      </c>
      <c r="C11" s="102"/>
      <c r="D11" s="102"/>
      <c r="E11" s="103">
        <v>1111</v>
      </c>
      <c r="F11" s="103"/>
      <c r="G11" s="104"/>
      <c r="H11" s="105">
        <v>0.375</v>
      </c>
      <c r="I11" s="106"/>
      <c r="J11" s="31" t="s">
        <v>5</v>
      </c>
      <c r="K11" s="106">
        <v>0.47916666666666669</v>
      </c>
      <c r="L11" s="107"/>
      <c r="M11" s="85">
        <f t="shared" si="0"/>
        <v>0.10416666666666669</v>
      </c>
      <c r="N11" s="85"/>
      <c r="O11" s="32">
        <f>IFERROR(AE11*$O$9,"")</f>
        <v>2500</v>
      </c>
      <c r="P11" s="17" t="s">
        <v>32</v>
      </c>
      <c r="Q11" s="32">
        <f t="shared" si="1"/>
        <v>1000</v>
      </c>
      <c r="R11" s="32">
        <f t="shared" si="2"/>
        <v>3500</v>
      </c>
      <c r="S11" s="45" t="s">
        <v>148</v>
      </c>
      <c r="T11">
        <v>7</v>
      </c>
      <c r="U11" s="1" t="s">
        <v>57</v>
      </c>
      <c r="V11" s="8">
        <v>0.27083333333333331</v>
      </c>
      <c r="W11">
        <v>7</v>
      </c>
      <c r="X11" s="1">
        <v>850</v>
      </c>
      <c r="Z11" s="1" t="s">
        <v>30</v>
      </c>
      <c r="AA11" s="1" t="s">
        <v>29</v>
      </c>
      <c r="AB11" s="7">
        <v>3000</v>
      </c>
      <c r="AC11" s="1" t="s">
        <v>27</v>
      </c>
      <c r="AE11" s="11">
        <f t="shared" ref="AE11:AE19" si="3">IF(M11="","",(HOUR(M11))+(MINUTE(M11)/60))</f>
        <v>2.5</v>
      </c>
      <c r="AG11">
        <v>2025</v>
      </c>
      <c r="AH11">
        <v>7</v>
      </c>
      <c r="AI11">
        <v>7</v>
      </c>
      <c r="AK11" t="s">
        <v>150</v>
      </c>
      <c r="AM11" t="s">
        <v>133</v>
      </c>
      <c r="AN11" t="s">
        <v>115</v>
      </c>
    </row>
    <row r="12" spans="1:41" ht="34.5" customHeight="1" x14ac:dyDescent="0.4">
      <c r="A12" s="1" t="s">
        <v>146</v>
      </c>
      <c r="B12" s="101" t="s">
        <v>121</v>
      </c>
      <c r="C12" s="102"/>
      <c r="D12" s="102"/>
      <c r="E12" s="103">
        <v>1112</v>
      </c>
      <c r="F12" s="103"/>
      <c r="G12" s="104"/>
      <c r="H12" s="105">
        <v>0.375</v>
      </c>
      <c r="I12" s="106"/>
      <c r="J12" s="31" t="s">
        <v>5</v>
      </c>
      <c r="K12" s="106">
        <v>0.45833333333333331</v>
      </c>
      <c r="L12" s="107"/>
      <c r="M12" s="85">
        <f t="shared" si="0"/>
        <v>8.3333333333333315E-2</v>
      </c>
      <c r="N12" s="85"/>
      <c r="O12" s="32">
        <f>IFERROR(AE12*$O$9,"")</f>
        <v>2000</v>
      </c>
      <c r="P12" s="17" t="s">
        <v>30</v>
      </c>
      <c r="Q12" s="32">
        <f t="shared" si="1"/>
        <v>3000</v>
      </c>
      <c r="R12" s="32">
        <f t="shared" si="2"/>
        <v>5000</v>
      </c>
      <c r="S12" s="45" t="s">
        <v>148</v>
      </c>
      <c r="T12">
        <v>8</v>
      </c>
      <c r="U12" s="1" t="s">
        <v>56</v>
      </c>
      <c r="V12" s="8">
        <v>0.28125</v>
      </c>
      <c r="W12">
        <v>8</v>
      </c>
      <c r="X12" s="1">
        <v>900</v>
      </c>
      <c r="Z12" s="1" t="s">
        <v>28</v>
      </c>
      <c r="AA12" s="1" t="s">
        <v>29</v>
      </c>
      <c r="AB12" s="1">
        <v>500</v>
      </c>
      <c r="AC12" s="1" t="s">
        <v>27</v>
      </c>
      <c r="AE12" s="11">
        <f t="shared" si="3"/>
        <v>2</v>
      </c>
      <c r="AG12">
        <v>2026</v>
      </c>
      <c r="AH12">
        <v>8</v>
      </c>
      <c r="AI12">
        <v>8</v>
      </c>
      <c r="AK12" t="s">
        <v>78</v>
      </c>
      <c r="AM12" t="s">
        <v>134</v>
      </c>
      <c r="AN12" t="s">
        <v>116</v>
      </c>
    </row>
    <row r="13" spans="1:41" ht="34.5" customHeight="1" x14ac:dyDescent="0.4">
      <c r="A13" s="1" t="s">
        <v>147</v>
      </c>
      <c r="B13" s="101" t="s">
        <v>121</v>
      </c>
      <c r="C13" s="102"/>
      <c r="D13" s="102"/>
      <c r="E13" s="103">
        <v>1113</v>
      </c>
      <c r="F13" s="103"/>
      <c r="G13" s="104"/>
      <c r="H13" s="105">
        <v>0.375</v>
      </c>
      <c r="I13" s="106"/>
      <c r="J13" s="31" t="s">
        <v>5</v>
      </c>
      <c r="K13" s="106">
        <v>0.4375</v>
      </c>
      <c r="L13" s="107"/>
      <c r="M13" s="85">
        <f t="shared" si="0"/>
        <v>6.25E-2</v>
      </c>
      <c r="N13" s="85"/>
      <c r="O13" s="32">
        <f t="shared" ref="O13:O19" si="4">IFERROR(AE13*$O$9,"")</f>
        <v>1500</v>
      </c>
      <c r="P13" s="17" t="s">
        <v>28</v>
      </c>
      <c r="Q13" s="32">
        <f t="shared" si="1"/>
        <v>500</v>
      </c>
      <c r="R13" s="32">
        <f t="shared" si="2"/>
        <v>2000</v>
      </c>
      <c r="S13" s="45" t="s">
        <v>147</v>
      </c>
      <c r="T13">
        <v>9</v>
      </c>
      <c r="U13" s="9" t="s">
        <v>70</v>
      </c>
      <c r="V13" s="8">
        <v>0.29166666666666669</v>
      </c>
      <c r="W13">
        <v>9</v>
      </c>
      <c r="X13" s="1">
        <v>950</v>
      </c>
      <c r="Z13" s="19" t="s">
        <v>103</v>
      </c>
      <c r="AA13" s="19" t="s">
        <v>102</v>
      </c>
      <c r="AB13" s="20">
        <v>1000</v>
      </c>
      <c r="AE13" s="11">
        <f t="shared" si="3"/>
        <v>1.5</v>
      </c>
      <c r="AG13">
        <v>2027</v>
      </c>
      <c r="AH13">
        <v>9</v>
      </c>
      <c r="AI13">
        <v>9</v>
      </c>
      <c r="AK13" t="s">
        <v>79</v>
      </c>
      <c r="AM13" t="s">
        <v>135</v>
      </c>
      <c r="AN13" t="s">
        <v>117</v>
      </c>
    </row>
    <row r="14" spans="1:41" ht="34.5" customHeight="1" x14ac:dyDescent="0.4">
      <c r="A14" s="1"/>
      <c r="B14" s="101" t="s">
        <v>122</v>
      </c>
      <c r="C14" s="102"/>
      <c r="D14" s="102"/>
      <c r="E14" s="103"/>
      <c r="F14" s="103"/>
      <c r="G14" s="104"/>
      <c r="H14" s="105"/>
      <c r="I14" s="106"/>
      <c r="J14" s="31" t="s">
        <v>5</v>
      </c>
      <c r="K14" s="106"/>
      <c r="L14" s="107"/>
      <c r="M14" s="85" t="str">
        <f t="shared" si="0"/>
        <v/>
      </c>
      <c r="N14" s="85"/>
      <c r="O14" s="32" t="str">
        <f t="shared" si="4"/>
        <v/>
      </c>
      <c r="P14" s="17"/>
      <c r="Q14" s="32" t="str">
        <f t="shared" si="1"/>
        <v/>
      </c>
      <c r="R14" s="32">
        <f t="shared" si="2"/>
        <v>0</v>
      </c>
      <c r="S14" s="46"/>
      <c r="T14">
        <v>10</v>
      </c>
      <c r="U14" s="1" t="s">
        <v>58</v>
      </c>
      <c r="V14" s="8">
        <v>0.30208333333333331</v>
      </c>
      <c r="W14">
        <v>10</v>
      </c>
      <c r="X14" s="1">
        <v>1000</v>
      </c>
      <c r="AE14" s="11" t="str">
        <f t="shared" si="3"/>
        <v/>
      </c>
      <c r="AH14">
        <v>10</v>
      </c>
      <c r="AI14">
        <v>10</v>
      </c>
      <c r="AK14" t="s">
        <v>80</v>
      </c>
      <c r="AM14" t="s">
        <v>136</v>
      </c>
      <c r="AN14" t="s">
        <v>118</v>
      </c>
    </row>
    <row r="15" spans="1:41" ht="34.5" customHeight="1" x14ac:dyDescent="0.4">
      <c r="A15" s="1"/>
      <c r="B15" s="101" t="s">
        <v>122</v>
      </c>
      <c r="C15" s="102"/>
      <c r="D15" s="102"/>
      <c r="E15" s="103"/>
      <c r="F15" s="103"/>
      <c r="G15" s="104"/>
      <c r="H15" s="105"/>
      <c r="I15" s="106"/>
      <c r="J15" s="31" t="s">
        <v>5</v>
      </c>
      <c r="K15" s="106"/>
      <c r="L15" s="107"/>
      <c r="M15" s="85" t="str">
        <f t="shared" si="0"/>
        <v/>
      </c>
      <c r="N15" s="85"/>
      <c r="O15" s="32" t="str">
        <f>IFERROR(AE15*$O$9,"")</f>
        <v/>
      </c>
      <c r="P15" s="17"/>
      <c r="Q15" s="32" t="str">
        <f t="shared" si="1"/>
        <v/>
      </c>
      <c r="R15" s="32">
        <f t="shared" si="2"/>
        <v>0</v>
      </c>
      <c r="S15" s="46"/>
      <c r="T15">
        <v>11</v>
      </c>
      <c r="U15" s="1" t="s">
        <v>59</v>
      </c>
      <c r="V15" s="8">
        <v>0.3125</v>
      </c>
      <c r="AE15" s="11" t="str">
        <f t="shared" si="3"/>
        <v/>
      </c>
      <c r="AH15">
        <v>11</v>
      </c>
      <c r="AI15">
        <v>11</v>
      </c>
      <c r="AK15" t="s">
        <v>81</v>
      </c>
      <c r="AM15" t="s">
        <v>137</v>
      </c>
      <c r="AN15" t="s">
        <v>119</v>
      </c>
    </row>
    <row r="16" spans="1:41" ht="34.5" customHeight="1" x14ac:dyDescent="0.4">
      <c r="A16" s="1"/>
      <c r="B16" s="101" t="s">
        <v>122</v>
      </c>
      <c r="C16" s="102"/>
      <c r="D16" s="102"/>
      <c r="E16" s="103"/>
      <c r="F16" s="103"/>
      <c r="G16" s="104"/>
      <c r="H16" s="105"/>
      <c r="I16" s="106"/>
      <c r="J16" s="31" t="s">
        <v>5</v>
      </c>
      <c r="K16" s="106"/>
      <c r="L16" s="107"/>
      <c r="M16" s="85" t="str">
        <f t="shared" si="0"/>
        <v/>
      </c>
      <c r="N16" s="85"/>
      <c r="O16" s="32" t="str">
        <f t="shared" si="4"/>
        <v/>
      </c>
      <c r="P16" s="17"/>
      <c r="Q16" s="32" t="str">
        <f t="shared" si="1"/>
        <v/>
      </c>
      <c r="R16" s="32">
        <f t="shared" si="2"/>
        <v>0</v>
      </c>
      <c r="S16" s="46"/>
      <c r="T16">
        <v>12</v>
      </c>
      <c r="U16" s="1" t="s">
        <v>60</v>
      </c>
      <c r="V16" s="8">
        <v>0.32291666666666669</v>
      </c>
      <c r="AE16" s="11" t="str">
        <f t="shared" si="3"/>
        <v/>
      </c>
      <c r="AH16">
        <v>12</v>
      </c>
      <c r="AI16">
        <v>12</v>
      </c>
      <c r="AK16" t="s">
        <v>82</v>
      </c>
      <c r="AM16" t="s">
        <v>138</v>
      </c>
      <c r="AN16" t="s">
        <v>120</v>
      </c>
      <c r="AO16" t="s">
        <v>123</v>
      </c>
    </row>
    <row r="17" spans="1:40" ht="34.5" customHeight="1" x14ac:dyDescent="0.4">
      <c r="A17" s="1"/>
      <c r="B17" s="101" t="s">
        <v>122</v>
      </c>
      <c r="C17" s="102"/>
      <c r="D17" s="102"/>
      <c r="E17" s="103"/>
      <c r="F17" s="103"/>
      <c r="G17" s="104"/>
      <c r="H17" s="105"/>
      <c r="I17" s="106"/>
      <c r="J17" s="31" t="s">
        <v>5</v>
      </c>
      <c r="K17" s="106"/>
      <c r="L17" s="107"/>
      <c r="M17" s="85" t="str">
        <f t="shared" si="0"/>
        <v/>
      </c>
      <c r="N17" s="85"/>
      <c r="O17" s="32" t="str">
        <f t="shared" si="4"/>
        <v/>
      </c>
      <c r="P17" s="17"/>
      <c r="Q17" s="32" t="str">
        <f t="shared" si="1"/>
        <v/>
      </c>
      <c r="R17" s="32">
        <f t="shared" si="2"/>
        <v>0</v>
      </c>
      <c r="S17" s="46"/>
      <c r="T17">
        <v>13</v>
      </c>
      <c r="U17" s="1" t="s">
        <v>61</v>
      </c>
      <c r="V17" s="8">
        <v>0.33333333333333331</v>
      </c>
      <c r="AE17" s="11" t="str">
        <f t="shared" si="3"/>
        <v/>
      </c>
      <c r="AI17">
        <v>13</v>
      </c>
      <c r="AK17" t="s">
        <v>83</v>
      </c>
      <c r="AM17" t="s">
        <v>139</v>
      </c>
      <c r="AN17" t="s">
        <v>121</v>
      </c>
    </row>
    <row r="18" spans="1:40" ht="34.5" customHeight="1" x14ac:dyDescent="0.4">
      <c r="A18" s="1"/>
      <c r="B18" s="101" t="s">
        <v>122</v>
      </c>
      <c r="C18" s="102"/>
      <c r="D18" s="102"/>
      <c r="E18" s="103"/>
      <c r="F18" s="103"/>
      <c r="G18" s="104"/>
      <c r="H18" s="105"/>
      <c r="I18" s="106"/>
      <c r="J18" s="31" t="s">
        <v>5</v>
      </c>
      <c r="K18" s="106"/>
      <c r="L18" s="107"/>
      <c r="M18" s="85" t="str">
        <f t="shared" si="0"/>
        <v/>
      </c>
      <c r="N18" s="85"/>
      <c r="O18" s="32" t="str">
        <f t="shared" si="4"/>
        <v/>
      </c>
      <c r="P18" s="17"/>
      <c r="Q18" s="32" t="str">
        <f t="shared" si="1"/>
        <v/>
      </c>
      <c r="R18" s="32">
        <f t="shared" si="2"/>
        <v>0</v>
      </c>
      <c r="S18" s="46"/>
      <c r="T18">
        <v>14</v>
      </c>
      <c r="U18" s="1" t="s">
        <v>62</v>
      </c>
      <c r="V18" s="8">
        <v>0.34375</v>
      </c>
      <c r="AE18" s="11" t="str">
        <f t="shared" si="3"/>
        <v/>
      </c>
      <c r="AI18">
        <v>14</v>
      </c>
      <c r="AK18" t="s">
        <v>84</v>
      </c>
      <c r="AM18" t="s">
        <v>140</v>
      </c>
      <c r="AN18" t="s">
        <v>124</v>
      </c>
    </row>
    <row r="19" spans="1:40" ht="34.5" customHeight="1" thickBot="1" x14ac:dyDescent="0.45">
      <c r="A19" s="33"/>
      <c r="B19" s="108" t="s">
        <v>122</v>
      </c>
      <c r="C19" s="109"/>
      <c r="D19" s="109"/>
      <c r="E19" s="110"/>
      <c r="F19" s="110"/>
      <c r="G19" s="111"/>
      <c r="H19" s="112"/>
      <c r="I19" s="113"/>
      <c r="J19" s="34" t="s">
        <v>5</v>
      </c>
      <c r="K19" s="113"/>
      <c r="L19" s="114"/>
      <c r="M19" s="74" t="str">
        <f t="shared" si="0"/>
        <v/>
      </c>
      <c r="N19" s="74"/>
      <c r="O19" s="35" t="str">
        <f t="shared" si="4"/>
        <v/>
      </c>
      <c r="P19" s="18"/>
      <c r="Q19" s="35" t="str">
        <f t="shared" si="1"/>
        <v/>
      </c>
      <c r="R19" s="35">
        <f t="shared" si="2"/>
        <v>0</v>
      </c>
      <c r="S19" s="47"/>
      <c r="T19">
        <v>15</v>
      </c>
      <c r="U19" s="1" t="s">
        <v>63</v>
      </c>
      <c r="V19" s="8">
        <v>0.35416666666666669</v>
      </c>
      <c r="AE19" s="11" t="str">
        <f t="shared" si="3"/>
        <v/>
      </c>
      <c r="AI19">
        <v>15</v>
      </c>
      <c r="AK19" t="s">
        <v>87</v>
      </c>
      <c r="AM19" t="s">
        <v>141</v>
      </c>
      <c r="AN19" t="s">
        <v>125</v>
      </c>
    </row>
    <row r="20" spans="1:40" ht="34.5" customHeight="1" thickTop="1" x14ac:dyDescent="0.4">
      <c r="A20" s="75" t="s">
        <v>14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7"/>
      <c r="M20" s="75"/>
      <c r="N20" s="77"/>
      <c r="O20" s="12">
        <f>SUM(O10:O19)</f>
        <v>8500</v>
      </c>
      <c r="P20" s="2"/>
      <c r="Q20" s="12">
        <f>SUM(Q10:Q19)</f>
        <v>5000</v>
      </c>
      <c r="R20" s="12">
        <f>SUM(R10:R19)</f>
        <v>13500</v>
      </c>
      <c r="S20" s="3"/>
      <c r="T20">
        <v>16</v>
      </c>
      <c r="U20" s="1" t="s">
        <v>64</v>
      </c>
      <c r="V20" s="8">
        <v>0.36458333333333331</v>
      </c>
      <c r="AI20">
        <v>16</v>
      </c>
      <c r="AK20" t="s">
        <v>85</v>
      </c>
      <c r="AM20" t="s">
        <v>142</v>
      </c>
      <c r="AN20" t="s">
        <v>126</v>
      </c>
    </row>
    <row r="21" spans="1:40" x14ac:dyDescent="0.4">
      <c r="T21">
        <v>17</v>
      </c>
      <c r="U21" s="1" t="s">
        <v>65</v>
      </c>
      <c r="V21" s="8">
        <v>0.375</v>
      </c>
      <c r="AI21">
        <v>17</v>
      </c>
      <c r="AK21" t="s">
        <v>86</v>
      </c>
      <c r="AM21" t="s">
        <v>143</v>
      </c>
      <c r="AN21" t="s">
        <v>127</v>
      </c>
    </row>
    <row r="22" spans="1:40" x14ac:dyDescent="0.4">
      <c r="T22">
        <v>18</v>
      </c>
      <c r="U22" s="1" t="s">
        <v>66</v>
      </c>
      <c r="V22" s="8">
        <v>0.38541666666666669</v>
      </c>
      <c r="AI22">
        <v>18</v>
      </c>
      <c r="AK22" t="s">
        <v>88</v>
      </c>
      <c r="AM22" t="s">
        <v>129</v>
      </c>
      <c r="AN22" t="s">
        <v>128</v>
      </c>
    </row>
    <row r="23" spans="1:40" x14ac:dyDescent="0.4">
      <c r="A23" t="s">
        <v>42</v>
      </c>
      <c r="T23">
        <v>19</v>
      </c>
      <c r="U23" s="1" t="s">
        <v>71</v>
      </c>
      <c r="V23" s="8">
        <v>0.39583333333333331</v>
      </c>
      <c r="AI23">
        <v>19</v>
      </c>
      <c r="AK23" t="s">
        <v>89</v>
      </c>
      <c r="AM23" t="s">
        <v>123</v>
      </c>
      <c r="AN23" t="s">
        <v>123</v>
      </c>
    </row>
    <row r="24" spans="1:40" x14ac:dyDescent="0.4">
      <c r="T24">
        <v>20</v>
      </c>
      <c r="U24" s="1" t="s">
        <v>67</v>
      </c>
      <c r="V24" s="8">
        <v>0.40625</v>
      </c>
      <c r="AI24">
        <v>20</v>
      </c>
      <c r="AK24" t="s">
        <v>90</v>
      </c>
      <c r="AN24" t="s">
        <v>123</v>
      </c>
    </row>
    <row r="25" spans="1:40" x14ac:dyDescent="0.4">
      <c r="T25">
        <v>21</v>
      </c>
      <c r="U25" s="1" t="s">
        <v>68</v>
      </c>
      <c r="V25" s="8">
        <v>0.41666666666666669</v>
      </c>
      <c r="AI25">
        <v>21</v>
      </c>
      <c r="AK25" t="s">
        <v>91</v>
      </c>
    </row>
    <row r="26" spans="1:40" x14ac:dyDescent="0.4">
      <c r="T26">
        <v>22</v>
      </c>
      <c r="U26" s="1" t="s">
        <v>69</v>
      </c>
      <c r="V26" s="8">
        <v>0.42708333333333331</v>
      </c>
      <c r="AI26">
        <v>22</v>
      </c>
      <c r="AK26" t="s">
        <v>92</v>
      </c>
    </row>
    <row r="27" spans="1:40" ht="34.5" customHeight="1" x14ac:dyDescent="0.4">
      <c r="T27" t="s">
        <v>1</v>
      </c>
      <c r="V27" s="8">
        <v>0.4375</v>
      </c>
      <c r="AI27">
        <v>23</v>
      </c>
      <c r="AK27" t="s">
        <v>93</v>
      </c>
    </row>
    <row r="28" spans="1:40" ht="34.5" customHeight="1" thickBot="1" x14ac:dyDescent="0.45">
      <c r="A28" s="37" t="s">
        <v>144</v>
      </c>
      <c r="V28" s="8">
        <v>0.44791666666666669</v>
      </c>
      <c r="AI28">
        <v>24</v>
      </c>
      <c r="AK28" t="s">
        <v>94</v>
      </c>
    </row>
    <row r="29" spans="1:40" ht="27" customHeight="1" thickBot="1" x14ac:dyDescent="0.45">
      <c r="A29" s="39">
        <v>1</v>
      </c>
      <c r="B29" s="38" t="s">
        <v>1</v>
      </c>
      <c r="C29" s="50" t="s">
        <v>157</v>
      </c>
      <c r="D29" s="66" t="s">
        <v>158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V29" s="8">
        <v>0.45833333333333331</v>
      </c>
      <c r="AI29">
        <v>25</v>
      </c>
      <c r="AK29" t="s">
        <v>95</v>
      </c>
    </row>
    <row r="30" spans="1:40" ht="27" customHeight="1" x14ac:dyDescent="0.4">
      <c r="V30" s="8">
        <v>0.46875</v>
      </c>
      <c r="AI30">
        <v>26</v>
      </c>
      <c r="AK30" t="s">
        <v>96</v>
      </c>
    </row>
    <row r="31" spans="1:40" ht="27" customHeight="1" x14ac:dyDescent="0.4">
      <c r="V31" s="8">
        <v>0.47916666666666669</v>
      </c>
      <c r="AI31">
        <v>27</v>
      </c>
      <c r="AK31" t="s">
        <v>97</v>
      </c>
    </row>
    <row r="32" spans="1:40" ht="35.25" customHeight="1" x14ac:dyDescent="0.4">
      <c r="V32" s="8">
        <v>0.48958333333333331</v>
      </c>
      <c r="AI32">
        <v>28</v>
      </c>
      <c r="AK32" t="s">
        <v>98</v>
      </c>
    </row>
    <row r="33" spans="22:37" x14ac:dyDescent="0.4">
      <c r="V33" s="8">
        <v>0.5</v>
      </c>
      <c r="AI33">
        <v>29</v>
      </c>
      <c r="AK33" t="s">
        <v>99</v>
      </c>
    </row>
    <row r="34" spans="22:37" x14ac:dyDescent="0.4">
      <c r="V34" s="8">
        <v>0.51041666666666663</v>
      </c>
      <c r="AI34">
        <v>30</v>
      </c>
      <c r="AK34" t="s">
        <v>100</v>
      </c>
    </row>
    <row r="35" spans="22:37" x14ac:dyDescent="0.4">
      <c r="V35" s="8">
        <v>0.52083333333333337</v>
      </c>
      <c r="AI35">
        <v>31</v>
      </c>
      <c r="AK35" t="s">
        <v>101</v>
      </c>
    </row>
    <row r="36" spans="22:37" x14ac:dyDescent="0.4">
      <c r="V36" s="8">
        <v>0.53125</v>
      </c>
    </row>
    <row r="37" spans="22:37" x14ac:dyDescent="0.4">
      <c r="V37" s="8">
        <v>0.54166666666666663</v>
      </c>
    </row>
    <row r="38" spans="22:37" x14ac:dyDescent="0.4">
      <c r="V38" s="8">
        <v>0.55208333333333337</v>
      </c>
    </row>
    <row r="39" spans="22:37" x14ac:dyDescent="0.4">
      <c r="V39" s="8">
        <v>0.5625</v>
      </c>
    </row>
    <row r="40" spans="22:37" x14ac:dyDescent="0.4">
      <c r="V40" s="8">
        <v>0.57291666666666663</v>
      </c>
    </row>
    <row r="41" spans="22:37" x14ac:dyDescent="0.4">
      <c r="V41" s="8">
        <v>0.58333333333333337</v>
      </c>
    </row>
    <row r="42" spans="22:37" x14ac:dyDescent="0.4">
      <c r="V42" s="8">
        <v>0.59375</v>
      </c>
    </row>
    <row r="43" spans="22:37" x14ac:dyDescent="0.4">
      <c r="V43" s="8">
        <v>0.60416666666666663</v>
      </c>
    </row>
    <row r="44" spans="22:37" x14ac:dyDescent="0.4">
      <c r="V44" s="8">
        <v>0.61458333333333337</v>
      </c>
    </row>
    <row r="45" spans="22:37" x14ac:dyDescent="0.4">
      <c r="V45" s="8">
        <v>0.625</v>
      </c>
    </row>
    <row r="46" spans="22:37" x14ac:dyDescent="0.4">
      <c r="V46" s="8">
        <v>0.63541666666666663</v>
      </c>
    </row>
    <row r="47" spans="22:37" x14ac:dyDescent="0.4">
      <c r="V47" s="8">
        <v>0.64583333333333337</v>
      </c>
    </row>
    <row r="48" spans="22:37" x14ac:dyDescent="0.4">
      <c r="V48" s="8">
        <v>0.65625</v>
      </c>
    </row>
    <row r="49" spans="22:22" x14ac:dyDescent="0.4">
      <c r="V49" s="8">
        <v>0.66666666666666663</v>
      </c>
    </row>
    <row r="50" spans="22:22" x14ac:dyDescent="0.4">
      <c r="V50" s="8">
        <v>0.67708333333333337</v>
      </c>
    </row>
    <row r="51" spans="22:22" x14ac:dyDescent="0.4">
      <c r="V51" s="8">
        <v>0.6875</v>
      </c>
    </row>
    <row r="52" spans="22:22" x14ac:dyDescent="0.4">
      <c r="V52" s="8">
        <v>0.69791666666666663</v>
      </c>
    </row>
    <row r="53" spans="22:22" x14ac:dyDescent="0.4">
      <c r="V53" s="8">
        <v>0.70833333333333337</v>
      </c>
    </row>
    <row r="54" spans="22:22" x14ac:dyDescent="0.4">
      <c r="V54" s="8">
        <v>0.71875</v>
      </c>
    </row>
    <row r="55" spans="22:22" x14ac:dyDescent="0.4">
      <c r="V55" s="8">
        <v>0.72916666666666663</v>
      </c>
    </row>
    <row r="56" spans="22:22" x14ac:dyDescent="0.4">
      <c r="V56" s="8">
        <v>0.73958333333333337</v>
      </c>
    </row>
    <row r="57" spans="22:22" x14ac:dyDescent="0.4">
      <c r="V57" s="8">
        <v>0.75</v>
      </c>
    </row>
    <row r="58" spans="22:22" x14ac:dyDescent="0.4">
      <c r="V58" s="8">
        <v>0.76041666666666663</v>
      </c>
    </row>
    <row r="59" spans="22:22" x14ac:dyDescent="0.4">
      <c r="V59" s="8">
        <v>0.77083333333333337</v>
      </c>
    </row>
    <row r="60" spans="22:22" x14ac:dyDescent="0.4">
      <c r="V60" s="8">
        <v>0.78125</v>
      </c>
    </row>
    <row r="61" spans="22:22" x14ac:dyDescent="0.4">
      <c r="V61" s="8">
        <v>0.79166666666666663</v>
      </c>
    </row>
    <row r="62" spans="22:22" x14ac:dyDescent="0.4">
      <c r="V62" s="8">
        <v>0.80208333333333337</v>
      </c>
    </row>
    <row r="63" spans="22:22" x14ac:dyDescent="0.4">
      <c r="V63" s="8">
        <v>0.8125</v>
      </c>
    </row>
    <row r="64" spans="22:22" x14ac:dyDescent="0.4">
      <c r="V64" s="8">
        <v>0.82291666666666663</v>
      </c>
    </row>
    <row r="65" spans="22:22" x14ac:dyDescent="0.4">
      <c r="V65" s="8">
        <v>0.83333333333333337</v>
      </c>
    </row>
    <row r="66" spans="22:22" x14ac:dyDescent="0.4">
      <c r="V66" s="8">
        <v>0.84375</v>
      </c>
    </row>
    <row r="67" spans="22:22" x14ac:dyDescent="0.4">
      <c r="V67" s="8">
        <v>0.85416666666666663</v>
      </c>
    </row>
    <row r="68" spans="22:22" x14ac:dyDescent="0.4">
      <c r="V68" s="8">
        <v>0.86458333333333337</v>
      </c>
    </row>
    <row r="69" spans="22:22" x14ac:dyDescent="0.4">
      <c r="V69" s="8">
        <v>0.875</v>
      </c>
    </row>
    <row r="70" spans="22:22" x14ac:dyDescent="0.4">
      <c r="V70" s="8">
        <v>0.88541666666666663</v>
      </c>
    </row>
    <row r="71" spans="22:22" x14ac:dyDescent="0.4">
      <c r="V71" s="8">
        <v>0.89583333333333337</v>
      </c>
    </row>
    <row r="72" spans="22:22" x14ac:dyDescent="0.4">
      <c r="V72" s="8">
        <v>0.90625</v>
      </c>
    </row>
    <row r="73" spans="22:22" x14ac:dyDescent="0.4">
      <c r="V73" s="8">
        <v>0.91666666666666663</v>
      </c>
    </row>
    <row r="74" spans="22:22" x14ac:dyDescent="0.4">
      <c r="V74" s="4" t="s">
        <v>1</v>
      </c>
    </row>
  </sheetData>
  <autoFilter ref="Z4:AB4" xr:uid="{35F64468-8160-4075-991C-ECAF83351771}">
    <sortState ref="Z5:AB12">
      <sortCondition ref="Z4"/>
    </sortState>
  </autoFilter>
  <mergeCells count="68">
    <mergeCell ref="A20:L20"/>
    <mergeCell ref="M20:N20"/>
    <mergeCell ref="D29:P29"/>
    <mergeCell ref="B18:D18"/>
    <mergeCell ref="E18:G18"/>
    <mergeCell ref="H18:I18"/>
    <mergeCell ref="K18:L18"/>
    <mergeCell ref="M18:N18"/>
    <mergeCell ref="B19:D19"/>
    <mergeCell ref="E19:G19"/>
    <mergeCell ref="H19:I19"/>
    <mergeCell ref="K19:L19"/>
    <mergeCell ref="M19:N19"/>
    <mergeCell ref="B16:D16"/>
    <mergeCell ref="E16:G16"/>
    <mergeCell ref="H16:I16"/>
    <mergeCell ref="K16:L16"/>
    <mergeCell ref="M16:N16"/>
    <mergeCell ref="B17:D17"/>
    <mergeCell ref="E17:G17"/>
    <mergeCell ref="H17:I17"/>
    <mergeCell ref="K17:L17"/>
    <mergeCell ref="M17:N17"/>
    <mergeCell ref="B14:D14"/>
    <mergeCell ref="E14:G14"/>
    <mergeCell ref="H14:I14"/>
    <mergeCell ref="K14:L14"/>
    <mergeCell ref="M14:N14"/>
    <mergeCell ref="B15:D15"/>
    <mergeCell ref="E15:G15"/>
    <mergeCell ref="H15:I15"/>
    <mergeCell ref="K15:L15"/>
    <mergeCell ref="M15:N15"/>
    <mergeCell ref="B12:D12"/>
    <mergeCell ref="E12:G12"/>
    <mergeCell ref="H12:I12"/>
    <mergeCell ref="K12:L12"/>
    <mergeCell ref="M12:N12"/>
    <mergeCell ref="B13:D13"/>
    <mergeCell ref="E13:G13"/>
    <mergeCell ref="H13:I13"/>
    <mergeCell ref="K13:L13"/>
    <mergeCell ref="M13:N13"/>
    <mergeCell ref="B10:D10"/>
    <mergeCell ref="E10:G10"/>
    <mergeCell ref="H10:I10"/>
    <mergeCell ref="K10:L10"/>
    <mergeCell ref="M10:N10"/>
    <mergeCell ref="B11:D11"/>
    <mergeCell ref="E11:G11"/>
    <mergeCell ref="H11:I11"/>
    <mergeCell ref="K11:L11"/>
    <mergeCell ref="M11:N11"/>
    <mergeCell ref="B6:G6"/>
    <mergeCell ref="R6:S6"/>
    <mergeCell ref="A8:A9"/>
    <mergeCell ref="B8:G9"/>
    <mergeCell ref="H8:L8"/>
    <mergeCell ref="M8:N8"/>
    <mergeCell ref="P8:Q8"/>
    <mergeCell ref="R8:R9"/>
    <mergeCell ref="S8:S9"/>
    <mergeCell ref="H2:P2"/>
    <mergeCell ref="U3:U4"/>
    <mergeCell ref="V3:V4"/>
    <mergeCell ref="Z3:AC3"/>
    <mergeCell ref="AE3:AE4"/>
    <mergeCell ref="R4:S4"/>
  </mergeCells>
  <phoneticPr fontId="1"/>
  <dataValidations count="9">
    <dataValidation type="list" allowBlank="1" showInputMessage="1" showErrorMessage="1" sqref="B10:D19" xr:uid="{37451901-5AEB-42D6-BA59-240C9E7EA3C0}">
      <formula1>$AN$5:$AN$23</formula1>
    </dataValidation>
    <dataValidation type="list" allowBlank="1" showInputMessage="1" showErrorMessage="1" sqref="B6:G6" xr:uid="{0F25E6DF-65D1-432A-BFBB-8DECEF813F54}">
      <formula1>$AK$5:$AK$38</formula1>
    </dataValidation>
    <dataValidation type="list" allowBlank="1" showInputMessage="1" showErrorMessage="1" sqref="R6" xr:uid="{C20D0EC3-7705-4F40-88D0-74568066844F}">
      <formula1>$U$5:$U$27</formula1>
    </dataValidation>
    <dataValidation type="list" allowBlank="1" showInputMessage="1" showErrorMessage="1" sqref="F4" xr:uid="{0B948569-4E5E-456B-8D27-A5425156E181}">
      <formula1>$AI$5:$AI$36</formula1>
    </dataValidation>
    <dataValidation type="list" allowBlank="1" showInputMessage="1" showErrorMessage="1" sqref="D4" xr:uid="{C56FEAB9-291C-4D60-A9CA-9B01D9E51446}">
      <formula1>$AH$5:$AH$16</formula1>
    </dataValidation>
    <dataValidation type="list" allowBlank="1" showInputMessage="1" showErrorMessage="1" sqref="B4" xr:uid="{2717B2DE-A413-41DE-9553-D6BBD4CE147E}">
      <formula1>$AG$5:$AG$13</formula1>
    </dataValidation>
    <dataValidation type="list" allowBlank="1" showInputMessage="1" showErrorMessage="1" sqref="P10:P19" xr:uid="{42027D48-D363-4F01-BC60-E5A16CE50263}">
      <formula1>$Z$5:$Z$13</formula1>
    </dataValidation>
    <dataValidation type="list" allowBlank="1" showInputMessage="1" showErrorMessage="1" sqref="O9" xr:uid="{31C3B35A-4522-4507-B7D3-A30805D4433B}">
      <formula1>$X$5:$X$15</formula1>
    </dataValidation>
    <dataValidation type="list" allowBlank="1" showInputMessage="1" showErrorMessage="1" sqref="H10:I18 K10:L18" xr:uid="{3325B104-F30C-4515-B108-7E80E4658CFB}">
      <formula1>$V$5:$V$75</formula1>
    </dataValidation>
  </dataValidations>
  <pageMargins left="0.9055118110236221" right="0.51181102362204722" top="0.55118110236220474" bottom="0.35433070866141736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14EF-7EF6-4A23-9CA5-075E93FB62B1}">
  <sheetPr>
    <tabColor theme="9" tint="-0.499984740745262"/>
  </sheetPr>
  <dimension ref="A1:J53"/>
  <sheetViews>
    <sheetView workbookViewId="0">
      <selection activeCell="C9" sqref="C9"/>
    </sheetView>
  </sheetViews>
  <sheetFormatPr defaultRowHeight="18.75" x14ac:dyDescent="0.4"/>
  <cols>
    <col min="1" max="1" width="4.625" customWidth="1"/>
    <col min="2" max="2" width="19" customWidth="1"/>
    <col min="3" max="3" width="13.375" customWidth="1"/>
    <col min="4" max="10" width="9.875" customWidth="1"/>
  </cols>
  <sheetData>
    <row r="1" spans="1:10" ht="29.25" customHeight="1" thickBot="1" x14ac:dyDescent="0.45">
      <c r="B1" s="51" t="s">
        <v>172</v>
      </c>
      <c r="C1" s="51"/>
    </row>
    <row r="2" spans="1:10" ht="21.75" customHeight="1" x14ac:dyDescent="0.4">
      <c r="B2" s="54" t="s">
        <v>16</v>
      </c>
      <c r="C2" s="55" t="s">
        <v>24</v>
      </c>
      <c r="D2" s="55" t="s">
        <v>163</v>
      </c>
      <c r="E2" s="55" t="s">
        <v>164</v>
      </c>
      <c r="F2" s="55" t="s">
        <v>165</v>
      </c>
      <c r="G2" s="55" t="s">
        <v>166</v>
      </c>
      <c r="H2" s="55" t="s">
        <v>167</v>
      </c>
      <c r="I2" s="55" t="s">
        <v>168</v>
      </c>
      <c r="J2" s="56" t="s">
        <v>169</v>
      </c>
    </row>
    <row r="3" spans="1:10" ht="19.5" customHeight="1" x14ac:dyDescent="0.4">
      <c r="A3">
        <v>1</v>
      </c>
      <c r="B3" s="57"/>
      <c r="C3" s="1"/>
      <c r="D3" s="52">
        <f t="shared" ref="D3:D42" si="0">INT(C3/10000)</f>
        <v>0</v>
      </c>
      <c r="E3" s="52">
        <f t="shared" ref="E3:E42" si="1">INT(MOD(C3,10000)/5000)</f>
        <v>0</v>
      </c>
      <c r="F3" s="52">
        <f t="shared" ref="F3:F42" si="2">INT(MOD(C3,5000)/1000)</f>
        <v>0</v>
      </c>
      <c r="G3" s="52">
        <f t="shared" ref="G3:G42" si="3">INT(MOD(C3,1000)/500)</f>
        <v>0</v>
      </c>
      <c r="H3" s="52">
        <f t="shared" ref="H3:H42" si="4">INT(MOD(C3,500)/100)</f>
        <v>0</v>
      </c>
      <c r="I3" s="52">
        <f t="shared" ref="I3:I42" si="5">INT(MOD(C3,100)/50)</f>
        <v>0</v>
      </c>
      <c r="J3" s="58">
        <f t="shared" ref="J3:J42" si="6">INT(MOD(C3,50)/10)</f>
        <v>0</v>
      </c>
    </row>
    <row r="4" spans="1:10" ht="19.5" customHeight="1" x14ac:dyDescent="0.4">
      <c r="A4">
        <v>2</v>
      </c>
      <c r="B4" s="57"/>
      <c r="C4" s="1"/>
      <c r="D4" s="52">
        <f t="shared" si="0"/>
        <v>0</v>
      </c>
      <c r="E4" s="52">
        <f t="shared" si="1"/>
        <v>0</v>
      </c>
      <c r="F4" s="52">
        <f t="shared" si="2"/>
        <v>0</v>
      </c>
      <c r="G4" s="52">
        <f t="shared" si="3"/>
        <v>0</v>
      </c>
      <c r="H4" s="52">
        <f t="shared" si="4"/>
        <v>0</v>
      </c>
      <c r="I4" s="52">
        <f t="shared" si="5"/>
        <v>0</v>
      </c>
      <c r="J4" s="58">
        <f t="shared" si="6"/>
        <v>0</v>
      </c>
    </row>
    <row r="5" spans="1:10" ht="19.5" customHeight="1" x14ac:dyDescent="0.4">
      <c r="A5">
        <v>3</v>
      </c>
      <c r="B5" s="57"/>
      <c r="C5" s="1"/>
      <c r="D5" s="52">
        <f t="shared" si="0"/>
        <v>0</v>
      </c>
      <c r="E5" s="52">
        <f t="shared" si="1"/>
        <v>0</v>
      </c>
      <c r="F5" s="52">
        <f t="shared" si="2"/>
        <v>0</v>
      </c>
      <c r="G5" s="52">
        <f t="shared" si="3"/>
        <v>0</v>
      </c>
      <c r="H5" s="52">
        <f t="shared" si="4"/>
        <v>0</v>
      </c>
      <c r="I5" s="52">
        <f t="shared" si="5"/>
        <v>0</v>
      </c>
      <c r="J5" s="58">
        <f t="shared" si="6"/>
        <v>0</v>
      </c>
    </row>
    <row r="6" spans="1:10" ht="19.5" customHeight="1" x14ac:dyDescent="0.4">
      <c r="A6">
        <v>4</v>
      </c>
      <c r="B6" s="57"/>
      <c r="C6" s="1"/>
      <c r="D6" s="52">
        <f t="shared" si="0"/>
        <v>0</v>
      </c>
      <c r="E6" s="52">
        <f t="shared" si="1"/>
        <v>0</v>
      </c>
      <c r="F6" s="52">
        <f t="shared" si="2"/>
        <v>0</v>
      </c>
      <c r="G6" s="52">
        <f t="shared" si="3"/>
        <v>0</v>
      </c>
      <c r="H6" s="52">
        <f t="shared" si="4"/>
        <v>0</v>
      </c>
      <c r="I6" s="52">
        <f t="shared" si="5"/>
        <v>0</v>
      </c>
      <c r="J6" s="58">
        <f t="shared" si="6"/>
        <v>0</v>
      </c>
    </row>
    <row r="7" spans="1:10" ht="19.5" customHeight="1" x14ac:dyDescent="0.4">
      <c r="A7">
        <v>5</v>
      </c>
      <c r="B7" s="57"/>
      <c r="C7" s="1"/>
      <c r="D7" s="52">
        <f t="shared" si="0"/>
        <v>0</v>
      </c>
      <c r="E7" s="52">
        <f t="shared" si="1"/>
        <v>0</v>
      </c>
      <c r="F7" s="52">
        <f t="shared" si="2"/>
        <v>0</v>
      </c>
      <c r="G7" s="52">
        <f t="shared" si="3"/>
        <v>0</v>
      </c>
      <c r="H7" s="52">
        <f t="shared" si="4"/>
        <v>0</v>
      </c>
      <c r="I7" s="52">
        <f t="shared" si="5"/>
        <v>0</v>
      </c>
      <c r="J7" s="58">
        <f t="shared" si="6"/>
        <v>0</v>
      </c>
    </row>
    <row r="8" spans="1:10" ht="19.5" customHeight="1" x14ac:dyDescent="0.4">
      <c r="A8">
        <v>6</v>
      </c>
      <c r="B8" s="57"/>
      <c r="C8" s="1"/>
      <c r="D8" s="52">
        <f t="shared" si="0"/>
        <v>0</v>
      </c>
      <c r="E8" s="52">
        <f t="shared" si="1"/>
        <v>0</v>
      </c>
      <c r="F8" s="52">
        <f t="shared" si="2"/>
        <v>0</v>
      </c>
      <c r="G8" s="52">
        <f t="shared" si="3"/>
        <v>0</v>
      </c>
      <c r="H8" s="52">
        <f t="shared" si="4"/>
        <v>0</v>
      </c>
      <c r="I8" s="52">
        <f t="shared" si="5"/>
        <v>0</v>
      </c>
      <c r="J8" s="58">
        <f t="shared" si="6"/>
        <v>0</v>
      </c>
    </row>
    <row r="9" spans="1:10" ht="19.5" customHeight="1" x14ac:dyDescent="0.4">
      <c r="A9">
        <v>7</v>
      </c>
      <c r="B9" s="57"/>
      <c r="C9" s="1"/>
      <c r="D9" s="52">
        <f t="shared" si="0"/>
        <v>0</v>
      </c>
      <c r="E9" s="52">
        <f t="shared" si="1"/>
        <v>0</v>
      </c>
      <c r="F9" s="52">
        <f t="shared" si="2"/>
        <v>0</v>
      </c>
      <c r="G9" s="52">
        <f t="shared" si="3"/>
        <v>0</v>
      </c>
      <c r="H9" s="52">
        <f t="shared" si="4"/>
        <v>0</v>
      </c>
      <c r="I9" s="52">
        <f t="shared" si="5"/>
        <v>0</v>
      </c>
      <c r="J9" s="58">
        <f t="shared" si="6"/>
        <v>0</v>
      </c>
    </row>
    <row r="10" spans="1:10" ht="19.5" customHeight="1" x14ac:dyDescent="0.4">
      <c r="A10">
        <v>8</v>
      </c>
      <c r="B10" s="57"/>
      <c r="C10" s="1"/>
      <c r="D10" s="52">
        <f t="shared" si="0"/>
        <v>0</v>
      </c>
      <c r="E10" s="52">
        <f t="shared" si="1"/>
        <v>0</v>
      </c>
      <c r="F10" s="52">
        <f t="shared" si="2"/>
        <v>0</v>
      </c>
      <c r="G10" s="52">
        <f t="shared" si="3"/>
        <v>0</v>
      </c>
      <c r="H10" s="52">
        <f t="shared" si="4"/>
        <v>0</v>
      </c>
      <c r="I10" s="52">
        <f t="shared" si="5"/>
        <v>0</v>
      </c>
      <c r="J10" s="58">
        <f t="shared" si="6"/>
        <v>0</v>
      </c>
    </row>
    <row r="11" spans="1:10" ht="19.5" customHeight="1" x14ac:dyDescent="0.4">
      <c r="A11">
        <v>9</v>
      </c>
      <c r="B11" s="57"/>
      <c r="C11" s="1"/>
      <c r="D11" s="52">
        <f t="shared" si="0"/>
        <v>0</v>
      </c>
      <c r="E11" s="52">
        <f t="shared" si="1"/>
        <v>0</v>
      </c>
      <c r="F11" s="52">
        <f t="shared" si="2"/>
        <v>0</v>
      </c>
      <c r="G11" s="52">
        <f t="shared" si="3"/>
        <v>0</v>
      </c>
      <c r="H11" s="52">
        <f t="shared" si="4"/>
        <v>0</v>
      </c>
      <c r="I11" s="52">
        <f t="shared" si="5"/>
        <v>0</v>
      </c>
      <c r="J11" s="58">
        <f t="shared" si="6"/>
        <v>0</v>
      </c>
    </row>
    <row r="12" spans="1:10" ht="19.5" customHeight="1" x14ac:dyDescent="0.4">
      <c r="A12">
        <v>10</v>
      </c>
      <c r="B12" s="57"/>
      <c r="C12" s="1"/>
      <c r="D12" s="52">
        <f t="shared" si="0"/>
        <v>0</v>
      </c>
      <c r="E12" s="52">
        <f t="shared" si="1"/>
        <v>0</v>
      </c>
      <c r="F12" s="52">
        <f t="shared" si="2"/>
        <v>0</v>
      </c>
      <c r="G12" s="52">
        <f t="shared" si="3"/>
        <v>0</v>
      </c>
      <c r="H12" s="52">
        <f t="shared" si="4"/>
        <v>0</v>
      </c>
      <c r="I12" s="52">
        <f t="shared" si="5"/>
        <v>0</v>
      </c>
      <c r="J12" s="58">
        <f t="shared" si="6"/>
        <v>0</v>
      </c>
    </row>
    <row r="13" spans="1:10" ht="19.5" customHeight="1" x14ac:dyDescent="0.4">
      <c r="A13">
        <v>11</v>
      </c>
      <c r="B13" s="57"/>
      <c r="C13" s="1"/>
      <c r="D13" s="52">
        <f t="shared" si="0"/>
        <v>0</v>
      </c>
      <c r="E13" s="52">
        <f t="shared" si="1"/>
        <v>0</v>
      </c>
      <c r="F13" s="52">
        <f t="shared" si="2"/>
        <v>0</v>
      </c>
      <c r="G13" s="52">
        <f t="shared" si="3"/>
        <v>0</v>
      </c>
      <c r="H13" s="52">
        <f t="shared" si="4"/>
        <v>0</v>
      </c>
      <c r="I13" s="52">
        <f t="shared" si="5"/>
        <v>0</v>
      </c>
      <c r="J13" s="58">
        <f t="shared" si="6"/>
        <v>0</v>
      </c>
    </row>
    <row r="14" spans="1:10" ht="19.5" customHeight="1" x14ac:dyDescent="0.4">
      <c r="A14">
        <v>12</v>
      </c>
      <c r="B14" s="57"/>
      <c r="C14" s="1"/>
      <c r="D14" s="52">
        <f t="shared" si="0"/>
        <v>0</v>
      </c>
      <c r="E14" s="52">
        <f t="shared" si="1"/>
        <v>0</v>
      </c>
      <c r="F14" s="52">
        <f t="shared" si="2"/>
        <v>0</v>
      </c>
      <c r="G14" s="52">
        <f t="shared" si="3"/>
        <v>0</v>
      </c>
      <c r="H14" s="52">
        <f t="shared" si="4"/>
        <v>0</v>
      </c>
      <c r="I14" s="52">
        <f t="shared" si="5"/>
        <v>0</v>
      </c>
      <c r="J14" s="58">
        <f t="shared" si="6"/>
        <v>0</v>
      </c>
    </row>
    <row r="15" spans="1:10" ht="19.5" customHeight="1" x14ac:dyDescent="0.4">
      <c r="A15">
        <v>13</v>
      </c>
      <c r="B15" s="57"/>
      <c r="C15" s="1"/>
      <c r="D15" s="52">
        <f t="shared" si="0"/>
        <v>0</v>
      </c>
      <c r="E15" s="52">
        <f t="shared" si="1"/>
        <v>0</v>
      </c>
      <c r="F15" s="52">
        <f t="shared" si="2"/>
        <v>0</v>
      </c>
      <c r="G15" s="52">
        <f t="shared" si="3"/>
        <v>0</v>
      </c>
      <c r="H15" s="52">
        <f t="shared" si="4"/>
        <v>0</v>
      </c>
      <c r="I15" s="52">
        <f t="shared" si="5"/>
        <v>0</v>
      </c>
      <c r="J15" s="58">
        <f t="shared" si="6"/>
        <v>0</v>
      </c>
    </row>
    <row r="16" spans="1:10" ht="19.5" customHeight="1" x14ac:dyDescent="0.4">
      <c r="A16">
        <v>14</v>
      </c>
      <c r="B16" s="57"/>
      <c r="C16" s="1"/>
      <c r="D16" s="52">
        <f t="shared" si="0"/>
        <v>0</v>
      </c>
      <c r="E16" s="52">
        <f t="shared" si="1"/>
        <v>0</v>
      </c>
      <c r="F16" s="52">
        <f t="shared" si="2"/>
        <v>0</v>
      </c>
      <c r="G16" s="52">
        <f t="shared" si="3"/>
        <v>0</v>
      </c>
      <c r="H16" s="52">
        <f t="shared" si="4"/>
        <v>0</v>
      </c>
      <c r="I16" s="52">
        <f t="shared" si="5"/>
        <v>0</v>
      </c>
      <c r="J16" s="58">
        <f t="shared" si="6"/>
        <v>0</v>
      </c>
    </row>
    <row r="17" spans="1:10" ht="19.5" customHeight="1" x14ac:dyDescent="0.4">
      <c r="A17">
        <v>15</v>
      </c>
      <c r="B17" s="57"/>
      <c r="C17" s="1"/>
      <c r="D17" s="52">
        <f t="shared" si="0"/>
        <v>0</v>
      </c>
      <c r="E17" s="52">
        <f t="shared" si="1"/>
        <v>0</v>
      </c>
      <c r="F17" s="52">
        <f t="shared" si="2"/>
        <v>0</v>
      </c>
      <c r="G17" s="52">
        <f t="shared" si="3"/>
        <v>0</v>
      </c>
      <c r="H17" s="52">
        <f t="shared" si="4"/>
        <v>0</v>
      </c>
      <c r="I17" s="52">
        <f t="shared" si="5"/>
        <v>0</v>
      </c>
      <c r="J17" s="58">
        <f t="shared" si="6"/>
        <v>0</v>
      </c>
    </row>
    <row r="18" spans="1:10" ht="19.5" customHeight="1" x14ac:dyDescent="0.4">
      <c r="A18">
        <v>16</v>
      </c>
      <c r="B18" s="57"/>
      <c r="C18" s="1"/>
      <c r="D18" s="52">
        <f t="shared" si="0"/>
        <v>0</v>
      </c>
      <c r="E18" s="52">
        <f t="shared" si="1"/>
        <v>0</v>
      </c>
      <c r="F18" s="52">
        <f t="shared" si="2"/>
        <v>0</v>
      </c>
      <c r="G18" s="52">
        <f t="shared" si="3"/>
        <v>0</v>
      </c>
      <c r="H18" s="52">
        <f t="shared" si="4"/>
        <v>0</v>
      </c>
      <c r="I18" s="52">
        <f t="shared" si="5"/>
        <v>0</v>
      </c>
      <c r="J18" s="58">
        <f t="shared" si="6"/>
        <v>0</v>
      </c>
    </row>
    <row r="19" spans="1:10" ht="19.5" customHeight="1" x14ac:dyDescent="0.4">
      <c r="A19">
        <v>17</v>
      </c>
      <c r="B19" s="57"/>
      <c r="C19" s="1"/>
      <c r="D19" s="52">
        <f t="shared" si="0"/>
        <v>0</v>
      </c>
      <c r="E19" s="52">
        <f t="shared" si="1"/>
        <v>0</v>
      </c>
      <c r="F19" s="52">
        <f t="shared" si="2"/>
        <v>0</v>
      </c>
      <c r="G19" s="52">
        <f t="shared" si="3"/>
        <v>0</v>
      </c>
      <c r="H19" s="52">
        <f t="shared" si="4"/>
        <v>0</v>
      </c>
      <c r="I19" s="52">
        <f t="shared" si="5"/>
        <v>0</v>
      </c>
      <c r="J19" s="58">
        <f t="shared" si="6"/>
        <v>0</v>
      </c>
    </row>
    <row r="20" spans="1:10" ht="19.5" customHeight="1" x14ac:dyDescent="0.4">
      <c r="A20">
        <v>18</v>
      </c>
      <c r="B20" s="57"/>
      <c r="C20" s="1"/>
      <c r="D20" s="52">
        <f t="shared" si="0"/>
        <v>0</v>
      </c>
      <c r="E20" s="52">
        <f t="shared" si="1"/>
        <v>0</v>
      </c>
      <c r="F20" s="52">
        <f t="shared" si="2"/>
        <v>0</v>
      </c>
      <c r="G20" s="52">
        <f t="shared" si="3"/>
        <v>0</v>
      </c>
      <c r="H20" s="52">
        <f t="shared" si="4"/>
        <v>0</v>
      </c>
      <c r="I20" s="52">
        <f t="shared" si="5"/>
        <v>0</v>
      </c>
      <c r="J20" s="58">
        <f t="shared" si="6"/>
        <v>0</v>
      </c>
    </row>
    <row r="21" spans="1:10" ht="19.5" customHeight="1" x14ac:dyDescent="0.4">
      <c r="A21">
        <v>19</v>
      </c>
      <c r="B21" s="57"/>
      <c r="C21" s="1"/>
      <c r="D21" s="52">
        <f t="shared" si="0"/>
        <v>0</v>
      </c>
      <c r="E21" s="52">
        <f t="shared" si="1"/>
        <v>0</v>
      </c>
      <c r="F21" s="52">
        <f t="shared" si="2"/>
        <v>0</v>
      </c>
      <c r="G21" s="52">
        <f t="shared" si="3"/>
        <v>0</v>
      </c>
      <c r="H21" s="52">
        <f t="shared" si="4"/>
        <v>0</v>
      </c>
      <c r="I21" s="52">
        <f t="shared" si="5"/>
        <v>0</v>
      </c>
      <c r="J21" s="58">
        <f t="shared" si="6"/>
        <v>0</v>
      </c>
    </row>
    <row r="22" spans="1:10" ht="19.5" customHeight="1" x14ac:dyDescent="0.4">
      <c r="A22">
        <v>20</v>
      </c>
      <c r="B22" s="57"/>
      <c r="C22" s="1"/>
      <c r="D22" s="52">
        <f t="shared" si="0"/>
        <v>0</v>
      </c>
      <c r="E22" s="52">
        <f t="shared" si="1"/>
        <v>0</v>
      </c>
      <c r="F22" s="52">
        <f t="shared" si="2"/>
        <v>0</v>
      </c>
      <c r="G22" s="52">
        <f t="shared" si="3"/>
        <v>0</v>
      </c>
      <c r="H22" s="52">
        <f t="shared" si="4"/>
        <v>0</v>
      </c>
      <c r="I22" s="52">
        <f t="shared" si="5"/>
        <v>0</v>
      </c>
      <c r="J22" s="58">
        <f t="shared" si="6"/>
        <v>0</v>
      </c>
    </row>
    <row r="23" spans="1:10" ht="19.5" customHeight="1" x14ac:dyDescent="0.4">
      <c r="A23">
        <v>21</v>
      </c>
      <c r="B23" s="57"/>
      <c r="C23" s="1"/>
      <c r="D23" s="52">
        <f t="shared" si="0"/>
        <v>0</v>
      </c>
      <c r="E23" s="52">
        <f t="shared" si="1"/>
        <v>0</v>
      </c>
      <c r="F23" s="52">
        <f t="shared" si="2"/>
        <v>0</v>
      </c>
      <c r="G23" s="52">
        <f t="shared" si="3"/>
        <v>0</v>
      </c>
      <c r="H23" s="52">
        <f t="shared" si="4"/>
        <v>0</v>
      </c>
      <c r="I23" s="52">
        <f t="shared" si="5"/>
        <v>0</v>
      </c>
      <c r="J23" s="58">
        <f t="shared" si="6"/>
        <v>0</v>
      </c>
    </row>
    <row r="24" spans="1:10" ht="19.5" customHeight="1" x14ac:dyDescent="0.4">
      <c r="A24">
        <v>22</v>
      </c>
      <c r="B24" s="57"/>
      <c r="C24" s="1"/>
      <c r="D24" s="52">
        <f t="shared" si="0"/>
        <v>0</v>
      </c>
      <c r="E24" s="52">
        <f t="shared" si="1"/>
        <v>0</v>
      </c>
      <c r="F24" s="52">
        <f t="shared" si="2"/>
        <v>0</v>
      </c>
      <c r="G24" s="52">
        <f t="shared" si="3"/>
        <v>0</v>
      </c>
      <c r="H24" s="52">
        <f t="shared" si="4"/>
        <v>0</v>
      </c>
      <c r="I24" s="52">
        <f t="shared" si="5"/>
        <v>0</v>
      </c>
      <c r="J24" s="58">
        <f t="shared" si="6"/>
        <v>0</v>
      </c>
    </row>
    <row r="25" spans="1:10" ht="19.5" customHeight="1" x14ac:dyDescent="0.4">
      <c r="A25">
        <v>23</v>
      </c>
      <c r="B25" s="57"/>
      <c r="C25" s="1"/>
      <c r="D25" s="52">
        <f t="shared" si="0"/>
        <v>0</v>
      </c>
      <c r="E25" s="52">
        <f t="shared" si="1"/>
        <v>0</v>
      </c>
      <c r="F25" s="52">
        <f t="shared" si="2"/>
        <v>0</v>
      </c>
      <c r="G25" s="52">
        <f t="shared" si="3"/>
        <v>0</v>
      </c>
      <c r="H25" s="52">
        <f t="shared" si="4"/>
        <v>0</v>
      </c>
      <c r="I25" s="52">
        <f t="shared" si="5"/>
        <v>0</v>
      </c>
      <c r="J25" s="58">
        <f t="shared" si="6"/>
        <v>0</v>
      </c>
    </row>
    <row r="26" spans="1:10" ht="19.5" customHeight="1" x14ac:dyDescent="0.4">
      <c r="A26">
        <v>24</v>
      </c>
      <c r="B26" s="57"/>
      <c r="C26" s="1"/>
      <c r="D26" s="52">
        <f t="shared" si="0"/>
        <v>0</v>
      </c>
      <c r="E26" s="52">
        <f t="shared" si="1"/>
        <v>0</v>
      </c>
      <c r="F26" s="52">
        <f t="shared" si="2"/>
        <v>0</v>
      </c>
      <c r="G26" s="52">
        <f t="shared" si="3"/>
        <v>0</v>
      </c>
      <c r="H26" s="52">
        <f t="shared" si="4"/>
        <v>0</v>
      </c>
      <c r="I26" s="52">
        <f t="shared" si="5"/>
        <v>0</v>
      </c>
      <c r="J26" s="58">
        <f t="shared" si="6"/>
        <v>0</v>
      </c>
    </row>
    <row r="27" spans="1:10" ht="19.5" customHeight="1" x14ac:dyDescent="0.4">
      <c r="A27">
        <v>25</v>
      </c>
      <c r="B27" s="57"/>
      <c r="C27" s="1"/>
      <c r="D27" s="52">
        <f t="shared" si="0"/>
        <v>0</v>
      </c>
      <c r="E27" s="52">
        <f t="shared" si="1"/>
        <v>0</v>
      </c>
      <c r="F27" s="52">
        <f t="shared" si="2"/>
        <v>0</v>
      </c>
      <c r="G27" s="52">
        <f t="shared" si="3"/>
        <v>0</v>
      </c>
      <c r="H27" s="52">
        <f t="shared" si="4"/>
        <v>0</v>
      </c>
      <c r="I27" s="52">
        <f t="shared" si="5"/>
        <v>0</v>
      </c>
      <c r="J27" s="58">
        <f t="shared" si="6"/>
        <v>0</v>
      </c>
    </row>
    <row r="28" spans="1:10" ht="19.5" customHeight="1" x14ac:dyDescent="0.4">
      <c r="A28">
        <v>26</v>
      </c>
      <c r="B28" s="57"/>
      <c r="C28" s="1"/>
      <c r="D28" s="52">
        <f t="shared" si="0"/>
        <v>0</v>
      </c>
      <c r="E28" s="52">
        <f t="shared" si="1"/>
        <v>0</v>
      </c>
      <c r="F28" s="52">
        <f t="shared" si="2"/>
        <v>0</v>
      </c>
      <c r="G28" s="52">
        <f t="shared" si="3"/>
        <v>0</v>
      </c>
      <c r="H28" s="52">
        <f t="shared" si="4"/>
        <v>0</v>
      </c>
      <c r="I28" s="52">
        <f t="shared" si="5"/>
        <v>0</v>
      </c>
      <c r="J28" s="58">
        <f t="shared" si="6"/>
        <v>0</v>
      </c>
    </row>
    <row r="29" spans="1:10" ht="19.5" customHeight="1" x14ac:dyDescent="0.4">
      <c r="A29">
        <v>27</v>
      </c>
      <c r="B29" s="57"/>
      <c r="C29" s="1"/>
      <c r="D29" s="52">
        <f t="shared" si="0"/>
        <v>0</v>
      </c>
      <c r="E29" s="52">
        <f t="shared" si="1"/>
        <v>0</v>
      </c>
      <c r="F29" s="52">
        <f t="shared" si="2"/>
        <v>0</v>
      </c>
      <c r="G29" s="52">
        <f t="shared" si="3"/>
        <v>0</v>
      </c>
      <c r="H29" s="52">
        <f t="shared" si="4"/>
        <v>0</v>
      </c>
      <c r="I29" s="52">
        <f t="shared" si="5"/>
        <v>0</v>
      </c>
      <c r="J29" s="58">
        <f t="shared" si="6"/>
        <v>0</v>
      </c>
    </row>
    <row r="30" spans="1:10" ht="19.5" customHeight="1" x14ac:dyDescent="0.4">
      <c r="A30">
        <v>28</v>
      </c>
      <c r="B30" s="57"/>
      <c r="C30" s="1"/>
      <c r="D30" s="52">
        <f t="shared" si="0"/>
        <v>0</v>
      </c>
      <c r="E30" s="52">
        <f t="shared" si="1"/>
        <v>0</v>
      </c>
      <c r="F30" s="52">
        <f t="shared" si="2"/>
        <v>0</v>
      </c>
      <c r="G30" s="52">
        <f t="shared" si="3"/>
        <v>0</v>
      </c>
      <c r="H30" s="52">
        <f t="shared" si="4"/>
        <v>0</v>
      </c>
      <c r="I30" s="52">
        <f t="shared" si="5"/>
        <v>0</v>
      </c>
      <c r="J30" s="58">
        <f t="shared" si="6"/>
        <v>0</v>
      </c>
    </row>
    <row r="31" spans="1:10" ht="19.5" customHeight="1" x14ac:dyDescent="0.4">
      <c r="A31">
        <v>29</v>
      </c>
      <c r="B31" s="57"/>
      <c r="C31" s="1"/>
      <c r="D31" s="52">
        <f t="shared" si="0"/>
        <v>0</v>
      </c>
      <c r="E31" s="52">
        <f t="shared" si="1"/>
        <v>0</v>
      </c>
      <c r="F31" s="52">
        <f t="shared" si="2"/>
        <v>0</v>
      </c>
      <c r="G31" s="52">
        <f t="shared" si="3"/>
        <v>0</v>
      </c>
      <c r="H31" s="52">
        <f t="shared" si="4"/>
        <v>0</v>
      </c>
      <c r="I31" s="52">
        <f t="shared" si="5"/>
        <v>0</v>
      </c>
      <c r="J31" s="58">
        <f t="shared" si="6"/>
        <v>0</v>
      </c>
    </row>
    <row r="32" spans="1:10" ht="19.5" customHeight="1" x14ac:dyDescent="0.4">
      <c r="A32">
        <v>30</v>
      </c>
      <c r="B32" s="57"/>
      <c r="C32" s="1"/>
      <c r="D32" s="52">
        <f t="shared" si="0"/>
        <v>0</v>
      </c>
      <c r="E32" s="52">
        <f t="shared" si="1"/>
        <v>0</v>
      </c>
      <c r="F32" s="52">
        <f t="shared" si="2"/>
        <v>0</v>
      </c>
      <c r="G32" s="52">
        <f t="shared" si="3"/>
        <v>0</v>
      </c>
      <c r="H32" s="52">
        <f t="shared" si="4"/>
        <v>0</v>
      </c>
      <c r="I32" s="52">
        <f t="shared" si="5"/>
        <v>0</v>
      </c>
      <c r="J32" s="58">
        <f t="shared" si="6"/>
        <v>0</v>
      </c>
    </row>
    <row r="33" spans="1:10" ht="19.5" customHeight="1" x14ac:dyDescent="0.4">
      <c r="A33">
        <v>31</v>
      </c>
      <c r="B33" s="57"/>
      <c r="C33" s="1"/>
      <c r="D33" s="52">
        <f t="shared" si="0"/>
        <v>0</v>
      </c>
      <c r="E33" s="52">
        <f t="shared" si="1"/>
        <v>0</v>
      </c>
      <c r="F33" s="52">
        <f t="shared" si="2"/>
        <v>0</v>
      </c>
      <c r="G33" s="52">
        <f t="shared" si="3"/>
        <v>0</v>
      </c>
      <c r="H33" s="52">
        <f t="shared" si="4"/>
        <v>0</v>
      </c>
      <c r="I33" s="52">
        <f t="shared" si="5"/>
        <v>0</v>
      </c>
      <c r="J33" s="58">
        <f t="shared" si="6"/>
        <v>0</v>
      </c>
    </row>
    <row r="34" spans="1:10" ht="19.5" customHeight="1" x14ac:dyDescent="0.4">
      <c r="A34">
        <v>32</v>
      </c>
      <c r="B34" s="57"/>
      <c r="C34" s="1"/>
      <c r="D34" s="52">
        <f t="shared" si="0"/>
        <v>0</v>
      </c>
      <c r="E34" s="52">
        <f t="shared" si="1"/>
        <v>0</v>
      </c>
      <c r="F34" s="52">
        <f t="shared" si="2"/>
        <v>0</v>
      </c>
      <c r="G34" s="52">
        <f t="shared" si="3"/>
        <v>0</v>
      </c>
      <c r="H34" s="52">
        <f t="shared" si="4"/>
        <v>0</v>
      </c>
      <c r="I34" s="52">
        <f t="shared" si="5"/>
        <v>0</v>
      </c>
      <c r="J34" s="58">
        <f t="shared" si="6"/>
        <v>0</v>
      </c>
    </row>
    <row r="35" spans="1:10" ht="19.5" customHeight="1" x14ac:dyDescent="0.4">
      <c r="A35">
        <v>33</v>
      </c>
      <c r="B35" s="57"/>
      <c r="C35" s="1"/>
      <c r="D35" s="52">
        <f t="shared" si="0"/>
        <v>0</v>
      </c>
      <c r="E35" s="52">
        <f t="shared" si="1"/>
        <v>0</v>
      </c>
      <c r="F35" s="52">
        <f t="shared" si="2"/>
        <v>0</v>
      </c>
      <c r="G35" s="52">
        <f t="shared" si="3"/>
        <v>0</v>
      </c>
      <c r="H35" s="52">
        <f t="shared" si="4"/>
        <v>0</v>
      </c>
      <c r="I35" s="52">
        <f t="shared" si="5"/>
        <v>0</v>
      </c>
      <c r="J35" s="58">
        <f t="shared" si="6"/>
        <v>0</v>
      </c>
    </row>
    <row r="36" spans="1:10" ht="19.5" customHeight="1" x14ac:dyDescent="0.4">
      <c r="A36">
        <v>34</v>
      </c>
      <c r="B36" s="57"/>
      <c r="C36" s="1"/>
      <c r="D36" s="52">
        <f t="shared" si="0"/>
        <v>0</v>
      </c>
      <c r="E36" s="52">
        <f t="shared" si="1"/>
        <v>0</v>
      </c>
      <c r="F36" s="52">
        <f t="shared" si="2"/>
        <v>0</v>
      </c>
      <c r="G36" s="52">
        <f t="shared" si="3"/>
        <v>0</v>
      </c>
      <c r="H36" s="52">
        <f t="shared" si="4"/>
        <v>0</v>
      </c>
      <c r="I36" s="52">
        <f t="shared" si="5"/>
        <v>0</v>
      </c>
      <c r="J36" s="58">
        <f t="shared" si="6"/>
        <v>0</v>
      </c>
    </row>
    <row r="37" spans="1:10" ht="19.5" customHeight="1" x14ac:dyDescent="0.4">
      <c r="A37">
        <v>35</v>
      </c>
      <c r="B37" s="57"/>
      <c r="C37" s="1"/>
      <c r="D37" s="52">
        <f t="shared" si="0"/>
        <v>0</v>
      </c>
      <c r="E37" s="52">
        <f t="shared" si="1"/>
        <v>0</v>
      </c>
      <c r="F37" s="52">
        <f t="shared" si="2"/>
        <v>0</v>
      </c>
      <c r="G37" s="52">
        <f t="shared" si="3"/>
        <v>0</v>
      </c>
      <c r="H37" s="52">
        <f t="shared" si="4"/>
        <v>0</v>
      </c>
      <c r="I37" s="52">
        <f t="shared" si="5"/>
        <v>0</v>
      </c>
      <c r="J37" s="58">
        <f t="shared" si="6"/>
        <v>0</v>
      </c>
    </row>
    <row r="38" spans="1:10" ht="19.5" customHeight="1" x14ac:dyDescent="0.4">
      <c r="A38">
        <v>36</v>
      </c>
      <c r="B38" s="57"/>
      <c r="C38" s="1"/>
      <c r="D38" s="52">
        <f t="shared" si="0"/>
        <v>0</v>
      </c>
      <c r="E38" s="52">
        <f t="shared" si="1"/>
        <v>0</v>
      </c>
      <c r="F38" s="52">
        <f t="shared" si="2"/>
        <v>0</v>
      </c>
      <c r="G38" s="52">
        <f t="shared" si="3"/>
        <v>0</v>
      </c>
      <c r="H38" s="52">
        <f t="shared" si="4"/>
        <v>0</v>
      </c>
      <c r="I38" s="52">
        <f t="shared" si="5"/>
        <v>0</v>
      </c>
      <c r="J38" s="58">
        <f t="shared" si="6"/>
        <v>0</v>
      </c>
    </row>
    <row r="39" spans="1:10" ht="19.5" customHeight="1" x14ac:dyDescent="0.4">
      <c r="A39">
        <v>37</v>
      </c>
      <c r="B39" s="57"/>
      <c r="C39" s="1"/>
      <c r="D39" s="52">
        <f t="shared" si="0"/>
        <v>0</v>
      </c>
      <c r="E39" s="52">
        <f t="shared" si="1"/>
        <v>0</v>
      </c>
      <c r="F39" s="52">
        <f t="shared" si="2"/>
        <v>0</v>
      </c>
      <c r="G39" s="52">
        <f t="shared" si="3"/>
        <v>0</v>
      </c>
      <c r="H39" s="52">
        <f t="shared" si="4"/>
        <v>0</v>
      </c>
      <c r="I39" s="52">
        <f t="shared" si="5"/>
        <v>0</v>
      </c>
      <c r="J39" s="58">
        <f t="shared" si="6"/>
        <v>0</v>
      </c>
    </row>
    <row r="40" spans="1:10" ht="19.5" customHeight="1" x14ac:dyDescent="0.4">
      <c r="A40">
        <v>38</v>
      </c>
      <c r="B40" s="57"/>
      <c r="C40" s="1"/>
      <c r="D40" s="52">
        <f t="shared" si="0"/>
        <v>0</v>
      </c>
      <c r="E40" s="52">
        <f t="shared" si="1"/>
        <v>0</v>
      </c>
      <c r="F40" s="52">
        <f t="shared" si="2"/>
        <v>0</v>
      </c>
      <c r="G40" s="52">
        <f t="shared" si="3"/>
        <v>0</v>
      </c>
      <c r="H40" s="52">
        <f t="shared" si="4"/>
        <v>0</v>
      </c>
      <c r="I40" s="52">
        <f t="shared" si="5"/>
        <v>0</v>
      </c>
      <c r="J40" s="58">
        <f t="shared" si="6"/>
        <v>0</v>
      </c>
    </row>
    <row r="41" spans="1:10" ht="19.5" customHeight="1" x14ac:dyDescent="0.4">
      <c r="A41">
        <v>39</v>
      </c>
      <c r="B41" s="57"/>
      <c r="C41" s="1"/>
      <c r="D41" s="52">
        <f t="shared" si="0"/>
        <v>0</v>
      </c>
      <c r="E41" s="52">
        <f t="shared" si="1"/>
        <v>0</v>
      </c>
      <c r="F41" s="52">
        <f t="shared" si="2"/>
        <v>0</v>
      </c>
      <c r="G41" s="52">
        <f t="shared" si="3"/>
        <v>0</v>
      </c>
      <c r="H41" s="52">
        <f t="shared" si="4"/>
        <v>0</v>
      </c>
      <c r="I41" s="52">
        <f t="shared" si="5"/>
        <v>0</v>
      </c>
      <c r="J41" s="58">
        <f t="shared" si="6"/>
        <v>0</v>
      </c>
    </row>
    <row r="42" spans="1:10" ht="19.5" customHeight="1" x14ac:dyDescent="0.4">
      <c r="A42">
        <v>40</v>
      </c>
      <c r="B42" s="57"/>
      <c r="C42" s="1"/>
      <c r="D42" s="52">
        <f t="shared" si="0"/>
        <v>0</v>
      </c>
      <c r="E42" s="52">
        <f t="shared" si="1"/>
        <v>0</v>
      </c>
      <c r="F42" s="52">
        <f t="shared" si="2"/>
        <v>0</v>
      </c>
      <c r="G42" s="52">
        <f t="shared" si="3"/>
        <v>0</v>
      </c>
      <c r="H42" s="52">
        <f t="shared" si="4"/>
        <v>0</v>
      </c>
      <c r="I42" s="52">
        <f t="shared" si="5"/>
        <v>0</v>
      </c>
      <c r="J42" s="58">
        <f t="shared" si="6"/>
        <v>0</v>
      </c>
    </row>
    <row r="43" spans="1:10" ht="19.5" customHeight="1" x14ac:dyDescent="0.4">
      <c r="A43">
        <v>41</v>
      </c>
      <c r="B43" s="57"/>
      <c r="C43" s="1"/>
      <c r="D43" s="52">
        <f t="shared" ref="D43:D52" si="7">INT(C43/10000)</f>
        <v>0</v>
      </c>
      <c r="E43" s="52">
        <f t="shared" ref="E43:E52" si="8">INT(MOD(C43,10000)/5000)</f>
        <v>0</v>
      </c>
      <c r="F43" s="52">
        <f t="shared" ref="F43:F52" si="9">INT(MOD(C43,5000)/1000)</f>
        <v>0</v>
      </c>
      <c r="G43" s="52">
        <f t="shared" ref="G43:G52" si="10">INT(MOD(C43,1000)/500)</f>
        <v>0</v>
      </c>
      <c r="H43" s="52">
        <f t="shared" ref="H43:H52" si="11">INT(MOD(C43,500)/100)</f>
        <v>0</v>
      </c>
      <c r="I43" s="52">
        <f t="shared" ref="I43:I52" si="12">INT(MOD(C43,100)/50)</f>
        <v>0</v>
      </c>
      <c r="J43" s="58">
        <f t="shared" ref="J43:J52" si="13">INT(MOD(C43,50)/10)</f>
        <v>0</v>
      </c>
    </row>
    <row r="44" spans="1:10" ht="19.5" customHeight="1" x14ac:dyDescent="0.4">
      <c r="A44">
        <v>42</v>
      </c>
      <c r="B44" s="57"/>
      <c r="C44" s="1"/>
      <c r="D44" s="52">
        <f t="shared" si="7"/>
        <v>0</v>
      </c>
      <c r="E44" s="52">
        <f t="shared" si="8"/>
        <v>0</v>
      </c>
      <c r="F44" s="52">
        <f t="shared" si="9"/>
        <v>0</v>
      </c>
      <c r="G44" s="52">
        <f t="shared" si="10"/>
        <v>0</v>
      </c>
      <c r="H44" s="52">
        <f t="shared" si="11"/>
        <v>0</v>
      </c>
      <c r="I44" s="52">
        <f t="shared" si="12"/>
        <v>0</v>
      </c>
      <c r="J44" s="58">
        <f t="shared" si="13"/>
        <v>0</v>
      </c>
    </row>
    <row r="45" spans="1:10" ht="19.5" customHeight="1" x14ac:dyDescent="0.4">
      <c r="A45">
        <v>43</v>
      </c>
      <c r="B45" s="57"/>
      <c r="C45" s="1"/>
      <c r="D45" s="52">
        <f t="shared" si="7"/>
        <v>0</v>
      </c>
      <c r="E45" s="52">
        <f t="shared" si="8"/>
        <v>0</v>
      </c>
      <c r="F45" s="52">
        <f t="shared" si="9"/>
        <v>0</v>
      </c>
      <c r="G45" s="52">
        <f t="shared" si="10"/>
        <v>0</v>
      </c>
      <c r="H45" s="52">
        <f t="shared" si="11"/>
        <v>0</v>
      </c>
      <c r="I45" s="52">
        <f t="shared" si="12"/>
        <v>0</v>
      </c>
      <c r="J45" s="58">
        <f t="shared" si="13"/>
        <v>0</v>
      </c>
    </row>
    <row r="46" spans="1:10" ht="19.5" customHeight="1" x14ac:dyDescent="0.4">
      <c r="A46">
        <v>44</v>
      </c>
      <c r="B46" s="57"/>
      <c r="C46" s="1"/>
      <c r="D46" s="52">
        <f t="shared" si="7"/>
        <v>0</v>
      </c>
      <c r="E46" s="52">
        <f t="shared" si="8"/>
        <v>0</v>
      </c>
      <c r="F46" s="52">
        <f t="shared" si="9"/>
        <v>0</v>
      </c>
      <c r="G46" s="52">
        <f t="shared" si="10"/>
        <v>0</v>
      </c>
      <c r="H46" s="52">
        <f t="shared" si="11"/>
        <v>0</v>
      </c>
      <c r="I46" s="52">
        <f t="shared" si="12"/>
        <v>0</v>
      </c>
      <c r="J46" s="58">
        <f t="shared" si="13"/>
        <v>0</v>
      </c>
    </row>
    <row r="47" spans="1:10" ht="19.5" customHeight="1" x14ac:dyDescent="0.4">
      <c r="A47">
        <v>45</v>
      </c>
      <c r="B47" s="57"/>
      <c r="C47" s="1"/>
      <c r="D47" s="52">
        <f t="shared" si="7"/>
        <v>0</v>
      </c>
      <c r="E47" s="52">
        <f t="shared" si="8"/>
        <v>0</v>
      </c>
      <c r="F47" s="52">
        <f t="shared" si="9"/>
        <v>0</v>
      </c>
      <c r="G47" s="52">
        <f t="shared" si="10"/>
        <v>0</v>
      </c>
      <c r="H47" s="52">
        <f t="shared" si="11"/>
        <v>0</v>
      </c>
      <c r="I47" s="52">
        <f t="shared" si="12"/>
        <v>0</v>
      </c>
      <c r="J47" s="58">
        <f t="shared" si="13"/>
        <v>0</v>
      </c>
    </row>
    <row r="48" spans="1:10" ht="19.5" customHeight="1" x14ac:dyDescent="0.4">
      <c r="A48">
        <v>46</v>
      </c>
      <c r="B48" s="57"/>
      <c r="C48" s="1"/>
      <c r="D48" s="52">
        <f t="shared" si="7"/>
        <v>0</v>
      </c>
      <c r="E48" s="52">
        <f t="shared" si="8"/>
        <v>0</v>
      </c>
      <c r="F48" s="52">
        <f t="shared" si="9"/>
        <v>0</v>
      </c>
      <c r="G48" s="52">
        <f t="shared" si="10"/>
        <v>0</v>
      </c>
      <c r="H48" s="52">
        <f t="shared" si="11"/>
        <v>0</v>
      </c>
      <c r="I48" s="52">
        <f t="shared" si="12"/>
        <v>0</v>
      </c>
      <c r="J48" s="58">
        <f t="shared" si="13"/>
        <v>0</v>
      </c>
    </row>
    <row r="49" spans="1:10" ht="19.5" customHeight="1" x14ac:dyDescent="0.4">
      <c r="A49">
        <v>47</v>
      </c>
      <c r="B49" s="57"/>
      <c r="C49" s="1"/>
      <c r="D49" s="52">
        <f t="shared" si="7"/>
        <v>0</v>
      </c>
      <c r="E49" s="52">
        <f t="shared" si="8"/>
        <v>0</v>
      </c>
      <c r="F49" s="52">
        <f t="shared" si="9"/>
        <v>0</v>
      </c>
      <c r="G49" s="52">
        <f t="shared" si="10"/>
        <v>0</v>
      </c>
      <c r="H49" s="52">
        <f t="shared" si="11"/>
        <v>0</v>
      </c>
      <c r="I49" s="52">
        <f t="shared" si="12"/>
        <v>0</v>
      </c>
      <c r="J49" s="58">
        <f t="shared" si="13"/>
        <v>0</v>
      </c>
    </row>
    <row r="50" spans="1:10" ht="19.5" customHeight="1" x14ac:dyDescent="0.4">
      <c r="A50">
        <v>48</v>
      </c>
      <c r="B50" s="57"/>
      <c r="C50" s="1"/>
      <c r="D50" s="52">
        <f t="shared" si="7"/>
        <v>0</v>
      </c>
      <c r="E50" s="52">
        <f t="shared" si="8"/>
        <v>0</v>
      </c>
      <c r="F50" s="52">
        <f t="shared" si="9"/>
        <v>0</v>
      </c>
      <c r="G50" s="52">
        <f t="shared" si="10"/>
        <v>0</v>
      </c>
      <c r="H50" s="52">
        <f t="shared" si="11"/>
        <v>0</v>
      </c>
      <c r="I50" s="52">
        <f t="shared" si="12"/>
        <v>0</v>
      </c>
      <c r="J50" s="58">
        <f t="shared" si="13"/>
        <v>0</v>
      </c>
    </row>
    <row r="51" spans="1:10" ht="19.5" customHeight="1" x14ac:dyDescent="0.4">
      <c r="A51">
        <v>49</v>
      </c>
      <c r="B51" s="57"/>
      <c r="C51" s="1"/>
      <c r="D51" s="52">
        <f t="shared" si="7"/>
        <v>0</v>
      </c>
      <c r="E51" s="52">
        <f t="shared" si="8"/>
        <v>0</v>
      </c>
      <c r="F51" s="52">
        <f t="shared" si="9"/>
        <v>0</v>
      </c>
      <c r="G51" s="52">
        <f t="shared" si="10"/>
        <v>0</v>
      </c>
      <c r="H51" s="52">
        <f t="shared" si="11"/>
        <v>0</v>
      </c>
      <c r="I51" s="52">
        <f t="shared" si="12"/>
        <v>0</v>
      </c>
      <c r="J51" s="58">
        <f t="shared" si="13"/>
        <v>0</v>
      </c>
    </row>
    <row r="52" spans="1:10" ht="19.5" customHeight="1" thickBot="1" x14ac:dyDescent="0.45">
      <c r="A52">
        <v>50</v>
      </c>
      <c r="B52" s="59"/>
      <c r="C52" s="33"/>
      <c r="D52" s="53">
        <f t="shared" si="7"/>
        <v>0</v>
      </c>
      <c r="E52" s="53">
        <f t="shared" si="8"/>
        <v>0</v>
      </c>
      <c r="F52" s="53">
        <f t="shared" si="9"/>
        <v>0</v>
      </c>
      <c r="G52" s="53">
        <f t="shared" si="10"/>
        <v>0</v>
      </c>
      <c r="H52" s="53">
        <f t="shared" si="11"/>
        <v>0</v>
      </c>
      <c r="I52" s="53">
        <f t="shared" si="12"/>
        <v>0</v>
      </c>
      <c r="J52" s="60">
        <f t="shared" si="13"/>
        <v>0</v>
      </c>
    </row>
    <row r="53" spans="1:10" ht="19.5" customHeight="1" thickTop="1" thickBot="1" x14ac:dyDescent="0.45">
      <c r="B53" s="115" t="s">
        <v>173</v>
      </c>
      <c r="C53" s="116"/>
      <c r="D53" s="61">
        <f>SUM(D3:D52)</f>
        <v>0</v>
      </c>
      <c r="E53" s="61">
        <f t="shared" ref="E53:J53" si="14">SUM(E3:E52)</f>
        <v>0</v>
      </c>
      <c r="F53" s="61">
        <f t="shared" si="14"/>
        <v>0</v>
      </c>
      <c r="G53" s="61">
        <f t="shared" si="14"/>
        <v>0</v>
      </c>
      <c r="H53" s="61">
        <f t="shared" si="14"/>
        <v>0</v>
      </c>
      <c r="I53" s="61">
        <f t="shared" si="14"/>
        <v>0</v>
      </c>
      <c r="J53" s="62">
        <f t="shared" si="14"/>
        <v>0</v>
      </c>
    </row>
  </sheetData>
  <mergeCells count="1">
    <mergeCell ref="B53:C53"/>
  </mergeCells>
  <phoneticPr fontId="1"/>
  <pageMargins left="0.70866141732283472" right="0.19685039370078741" top="0.55118110236220474" bottom="0.15748031496062992" header="0.31496062992125984" footer="0.31496062992125984"/>
  <pageSetup paperSize="9" scale="7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68D-B391-4195-99D0-F67AFEC6F3A9}">
  <sheetPr>
    <tabColor theme="5" tint="-0.249977111117893"/>
  </sheetPr>
  <dimension ref="A1:J42"/>
  <sheetViews>
    <sheetView workbookViewId="0">
      <selection activeCell="C4" sqref="C4"/>
    </sheetView>
  </sheetViews>
  <sheetFormatPr defaultRowHeight="18.75" x14ac:dyDescent="0.4"/>
  <cols>
    <col min="1" max="1" width="4.625" customWidth="1"/>
    <col min="2" max="2" width="19" customWidth="1"/>
    <col min="3" max="3" width="11.875" customWidth="1"/>
    <col min="4" max="10" width="9.875" customWidth="1"/>
  </cols>
  <sheetData>
    <row r="1" spans="1:10" ht="29.25" customHeight="1" thickBot="1" x14ac:dyDescent="0.45">
      <c r="B1" s="51" t="s">
        <v>171</v>
      </c>
      <c r="C1" s="51"/>
    </row>
    <row r="2" spans="1:10" ht="32.25" customHeight="1" x14ac:dyDescent="0.4">
      <c r="B2" s="63" t="s">
        <v>16</v>
      </c>
      <c r="C2" s="64" t="s">
        <v>170</v>
      </c>
      <c r="D2" s="64" t="s">
        <v>163</v>
      </c>
      <c r="E2" s="64" t="s">
        <v>164</v>
      </c>
      <c r="F2" s="64" t="s">
        <v>165</v>
      </c>
      <c r="G2" s="64" t="s">
        <v>166</v>
      </c>
      <c r="H2" s="64" t="s">
        <v>167</v>
      </c>
      <c r="I2" s="64" t="s">
        <v>168</v>
      </c>
      <c r="J2" s="65" t="s">
        <v>169</v>
      </c>
    </row>
    <row r="3" spans="1:10" ht="24.75" customHeight="1" x14ac:dyDescent="0.4">
      <c r="A3">
        <v>1</v>
      </c>
      <c r="B3" s="57"/>
      <c r="C3" s="1"/>
      <c r="D3" s="52">
        <f t="shared" ref="D3" si="0">INT(C3/10000)</f>
        <v>0</v>
      </c>
      <c r="E3" s="52">
        <f t="shared" ref="E3" si="1">INT(MOD(C3,10000)/5000)</f>
        <v>0</v>
      </c>
      <c r="F3" s="52">
        <f t="shared" ref="F3" si="2">INT(MOD(C3,5000)/1000)</f>
        <v>0</v>
      </c>
      <c r="G3" s="52">
        <f t="shared" ref="G3" si="3">INT(MOD(C3,1000)/500)</f>
        <v>0</v>
      </c>
      <c r="H3" s="52">
        <f t="shared" ref="H3" si="4">INT(MOD(C3,500)/100)</f>
        <v>0</v>
      </c>
      <c r="I3" s="52">
        <f t="shared" ref="I3" si="5">INT(MOD(C3,100)/50)</f>
        <v>0</v>
      </c>
      <c r="J3" s="58">
        <f t="shared" ref="J3" si="6">INT(MOD(C3,50)/10)</f>
        <v>0</v>
      </c>
    </row>
    <row r="4" spans="1:10" ht="24.75" customHeight="1" x14ac:dyDescent="0.4">
      <c r="A4">
        <v>2</v>
      </c>
      <c r="B4" s="57"/>
      <c r="C4" s="1"/>
      <c r="D4" s="52">
        <f t="shared" ref="D4:D21" si="7">INT(C4/10000)</f>
        <v>0</v>
      </c>
      <c r="E4" s="52">
        <f t="shared" ref="E4:E21" si="8">INT(MOD(C4,10000)/5000)</f>
        <v>0</v>
      </c>
      <c r="F4" s="52">
        <f t="shared" ref="F4:F21" si="9">INT(MOD(C4,5000)/1000)</f>
        <v>0</v>
      </c>
      <c r="G4" s="52">
        <f t="shared" ref="G4:G21" si="10">INT(MOD(C4,1000)/500)</f>
        <v>0</v>
      </c>
      <c r="H4" s="52">
        <f t="shared" ref="H4:H21" si="11">INT(MOD(C4,500)/100)</f>
        <v>0</v>
      </c>
      <c r="I4" s="52">
        <f t="shared" ref="I4:I21" si="12">INT(MOD(C4,100)/50)</f>
        <v>0</v>
      </c>
      <c r="J4" s="58">
        <f t="shared" ref="J4:J21" si="13">INT(MOD(C4,50)/10)</f>
        <v>0</v>
      </c>
    </row>
    <row r="5" spans="1:10" ht="24.75" customHeight="1" x14ac:dyDescent="0.4">
      <c r="A5">
        <v>3</v>
      </c>
      <c r="B5" s="57"/>
      <c r="C5" s="1"/>
      <c r="D5" s="52">
        <f t="shared" si="7"/>
        <v>0</v>
      </c>
      <c r="E5" s="52">
        <f t="shared" si="8"/>
        <v>0</v>
      </c>
      <c r="F5" s="52">
        <f t="shared" si="9"/>
        <v>0</v>
      </c>
      <c r="G5" s="52">
        <f t="shared" si="10"/>
        <v>0</v>
      </c>
      <c r="H5" s="52">
        <f t="shared" si="11"/>
        <v>0</v>
      </c>
      <c r="I5" s="52">
        <f t="shared" si="12"/>
        <v>0</v>
      </c>
      <c r="J5" s="58">
        <f t="shared" si="13"/>
        <v>0</v>
      </c>
    </row>
    <row r="6" spans="1:10" ht="24.75" customHeight="1" x14ac:dyDescent="0.4">
      <c r="A6">
        <v>4</v>
      </c>
      <c r="B6" s="57"/>
      <c r="C6" s="1"/>
      <c r="D6" s="52">
        <f t="shared" si="7"/>
        <v>0</v>
      </c>
      <c r="E6" s="52">
        <f t="shared" si="8"/>
        <v>0</v>
      </c>
      <c r="F6" s="52">
        <f t="shared" si="9"/>
        <v>0</v>
      </c>
      <c r="G6" s="52">
        <f t="shared" si="10"/>
        <v>0</v>
      </c>
      <c r="H6" s="52">
        <f t="shared" si="11"/>
        <v>0</v>
      </c>
      <c r="I6" s="52">
        <f t="shared" si="12"/>
        <v>0</v>
      </c>
      <c r="J6" s="58">
        <f t="shared" si="13"/>
        <v>0</v>
      </c>
    </row>
    <row r="7" spans="1:10" ht="24.75" customHeight="1" x14ac:dyDescent="0.4">
      <c r="A7">
        <v>5</v>
      </c>
      <c r="B7" s="57"/>
      <c r="C7" s="1"/>
      <c r="D7" s="52">
        <f t="shared" si="7"/>
        <v>0</v>
      </c>
      <c r="E7" s="52">
        <f t="shared" si="8"/>
        <v>0</v>
      </c>
      <c r="F7" s="52">
        <f t="shared" si="9"/>
        <v>0</v>
      </c>
      <c r="G7" s="52">
        <f t="shared" si="10"/>
        <v>0</v>
      </c>
      <c r="H7" s="52">
        <f t="shared" si="11"/>
        <v>0</v>
      </c>
      <c r="I7" s="52">
        <f t="shared" si="12"/>
        <v>0</v>
      </c>
      <c r="J7" s="58">
        <f t="shared" si="13"/>
        <v>0</v>
      </c>
    </row>
    <row r="8" spans="1:10" ht="24.75" customHeight="1" x14ac:dyDescent="0.4">
      <c r="A8">
        <v>6</v>
      </c>
      <c r="B8" s="57"/>
      <c r="C8" s="1"/>
      <c r="D8" s="52">
        <f t="shared" si="7"/>
        <v>0</v>
      </c>
      <c r="E8" s="52">
        <f t="shared" si="8"/>
        <v>0</v>
      </c>
      <c r="F8" s="52">
        <f t="shared" si="9"/>
        <v>0</v>
      </c>
      <c r="G8" s="52">
        <f t="shared" si="10"/>
        <v>0</v>
      </c>
      <c r="H8" s="52">
        <f t="shared" si="11"/>
        <v>0</v>
      </c>
      <c r="I8" s="52">
        <f t="shared" si="12"/>
        <v>0</v>
      </c>
      <c r="J8" s="58">
        <f t="shared" si="13"/>
        <v>0</v>
      </c>
    </row>
    <row r="9" spans="1:10" ht="24.75" customHeight="1" x14ac:dyDescent="0.4">
      <c r="A9">
        <v>7</v>
      </c>
      <c r="B9" s="57"/>
      <c r="C9" s="1"/>
      <c r="D9" s="52">
        <f t="shared" si="7"/>
        <v>0</v>
      </c>
      <c r="E9" s="52">
        <f t="shared" si="8"/>
        <v>0</v>
      </c>
      <c r="F9" s="52">
        <f t="shared" si="9"/>
        <v>0</v>
      </c>
      <c r="G9" s="52">
        <f t="shared" si="10"/>
        <v>0</v>
      </c>
      <c r="H9" s="52">
        <f t="shared" si="11"/>
        <v>0</v>
      </c>
      <c r="I9" s="52">
        <f t="shared" si="12"/>
        <v>0</v>
      </c>
      <c r="J9" s="58">
        <f t="shared" si="13"/>
        <v>0</v>
      </c>
    </row>
    <row r="10" spans="1:10" ht="24.75" customHeight="1" x14ac:dyDescent="0.4">
      <c r="A10">
        <v>8</v>
      </c>
      <c r="B10" s="57"/>
      <c r="C10" s="1"/>
      <c r="D10" s="52">
        <f t="shared" si="7"/>
        <v>0</v>
      </c>
      <c r="E10" s="52">
        <f t="shared" si="8"/>
        <v>0</v>
      </c>
      <c r="F10" s="52">
        <f t="shared" si="9"/>
        <v>0</v>
      </c>
      <c r="G10" s="52">
        <f t="shared" si="10"/>
        <v>0</v>
      </c>
      <c r="H10" s="52">
        <f t="shared" si="11"/>
        <v>0</v>
      </c>
      <c r="I10" s="52">
        <f t="shared" si="12"/>
        <v>0</v>
      </c>
      <c r="J10" s="58">
        <f t="shared" si="13"/>
        <v>0</v>
      </c>
    </row>
    <row r="11" spans="1:10" ht="24.75" customHeight="1" x14ac:dyDescent="0.4">
      <c r="A11">
        <v>9</v>
      </c>
      <c r="B11" s="57"/>
      <c r="C11" s="1"/>
      <c r="D11" s="52">
        <f t="shared" si="7"/>
        <v>0</v>
      </c>
      <c r="E11" s="52">
        <f t="shared" si="8"/>
        <v>0</v>
      </c>
      <c r="F11" s="52">
        <f t="shared" si="9"/>
        <v>0</v>
      </c>
      <c r="G11" s="52">
        <f t="shared" si="10"/>
        <v>0</v>
      </c>
      <c r="H11" s="52">
        <f t="shared" si="11"/>
        <v>0</v>
      </c>
      <c r="I11" s="52">
        <f t="shared" si="12"/>
        <v>0</v>
      </c>
      <c r="J11" s="58">
        <f t="shared" si="13"/>
        <v>0</v>
      </c>
    </row>
    <row r="12" spans="1:10" ht="24.75" customHeight="1" x14ac:dyDescent="0.4">
      <c r="A12">
        <v>10</v>
      </c>
      <c r="B12" s="57"/>
      <c r="C12" s="1"/>
      <c r="D12" s="52">
        <f t="shared" si="7"/>
        <v>0</v>
      </c>
      <c r="E12" s="52">
        <f t="shared" si="8"/>
        <v>0</v>
      </c>
      <c r="F12" s="52">
        <f t="shared" si="9"/>
        <v>0</v>
      </c>
      <c r="G12" s="52">
        <f t="shared" si="10"/>
        <v>0</v>
      </c>
      <c r="H12" s="52">
        <f t="shared" si="11"/>
        <v>0</v>
      </c>
      <c r="I12" s="52">
        <f t="shared" si="12"/>
        <v>0</v>
      </c>
      <c r="J12" s="58">
        <f t="shared" si="13"/>
        <v>0</v>
      </c>
    </row>
    <row r="13" spans="1:10" ht="24.75" customHeight="1" x14ac:dyDescent="0.4">
      <c r="A13">
        <v>11</v>
      </c>
      <c r="B13" s="57"/>
      <c r="C13" s="1"/>
      <c r="D13" s="52">
        <f t="shared" si="7"/>
        <v>0</v>
      </c>
      <c r="E13" s="52">
        <f t="shared" si="8"/>
        <v>0</v>
      </c>
      <c r="F13" s="52">
        <f t="shared" si="9"/>
        <v>0</v>
      </c>
      <c r="G13" s="52">
        <f t="shared" si="10"/>
        <v>0</v>
      </c>
      <c r="H13" s="52">
        <f t="shared" si="11"/>
        <v>0</v>
      </c>
      <c r="I13" s="52">
        <f t="shared" si="12"/>
        <v>0</v>
      </c>
      <c r="J13" s="58">
        <f t="shared" si="13"/>
        <v>0</v>
      </c>
    </row>
    <row r="14" spans="1:10" ht="24.75" customHeight="1" x14ac:dyDescent="0.4">
      <c r="A14">
        <v>12</v>
      </c>
      <c r="B14" s="57"/>
      <c r="C14" s="1"/>
      <c r="D14" s="52">
        <f t="shared" si="7"/>
        <v>0</v>
      </c>
      <c r="E14" s="52">
        <f t="shared" si="8"/>
        <v>0</v>
      </c>
      <c r="F14" s="52">
        <f t="shared" si="9"/>
        <v>0</v>
      </c>
      <c r="G14" s="52">
        <f t="shared" si="10"/>
        <v>0</v>
      </c>
      <c r="H14" s="52">
        <f t="shared" si="11"/>
        <v>0</v>
      </c>
      <c r="I14" s="52">
        <f t="shared" si="12"/>
        <v>0</v>
      </c>
      <c r="J14" s="58">
        <f t="shared" si="13"/>
        <v>0</v>
      </c>
    </row>
    <row r="15" spans="1:10" ht="24.75" customHeight="1" x14ac:dyDescent="0.4">
      <c r="A15">
        <v>13</v>
      </c>
      <c r="B15" s="57"/>
      <c r="C15" s="1"/>
      <c r="D15" s="52">
        <f t="shared" si="7"/>
        <v>0</v>
      </c>
      <c r="E15" s="52">
        <f t="shared" si="8"/>
        <v>0</v>
      </c>
      <c r="F15" s="52">
        <f t="shared" si="9"/>
        <v>0</v>
      </c>
      <c r="G15" s="52">
        <f t="shared" si="10"/>
        <v>0</v>
      </c>
      <c r="H15" s="52">
        <f t="shared" si="11"/>
        <v>0</v>
      </c>
      <c r="I15" s="52">
        <f t="shared" si="12"/>
        <v>0</v>
      </c>
      <c r="J15" s="58">
        <f t="shared" si="13"/>
        <v>0</v>
      </c>
    </row>
    <row r="16" spans="1:10" ht="24.75" customHeight="1" x14ac:dyDescent="0.4">
      <c r="A16">
        <v>14</v>
      </c>
      <c r="B16" s="57"/>
      <c r="C16" s="1"/>
      <c r="D16" s="52">
        <f t="shared" si="7"/>
        <v>0</v>
      </c>
      <c r="E16" s="52">
        <f t="shared" si="8"/>
        <v>0</v>
      </c>
      <c r="F16" s="52">
        <f t="shared" si="9"/>
        <v>0</v>
      </c>
      <c r="G16" s="52">
        <f t="shared" si="10"/>
        <v>0</v>
      </c>
      <c r="H16" s="52">
        <f t="shared" si="11"/>
        <v>0</v>
      </c>
      <c r="I16" s="52">
        <f t="shared" si="12"/>
        <v>0</v>
      </c>
      <c r="J16" s="58">
        <f t="shared" si="13"/>
        <v>0</v>
      </c>
    </row>
    <row r="17" spans="1:10" ht="24.75" customHeight="1" x14ac:dyDescent="0.4">
      <c r="A17">
        <v>15</v>
      </c>
      <c r="B17" s="57"/>
      <c r="C17" s="1"/>
      <c r="D17" s="52">
        <f t="shared" si="7"/>
        <v>0</v>
      </c>
      <c r="E17" s="52">
        <f t="shared" si="8"/>
        <v>0</v>
      </c>
      <c r="F17" s="52">
        <f t="shared" si="9"/>
        <v>0</v>
      </c>
      <c r="G17" s="52">
        <f t="shared" si="10"/>
        <v>0</v>
      </c>
      <c r="H17" s="52">
        <f t="shared" si="11"/>
        <v>0</v>
      </c>
      <c r="I17" s="52">
        <f t="shared" si="12"/>
        <v>0</v>
      </c>
      <c r="J17" s="58">
        <f t="shared" si="13"/>
        <v>0</v>
      </c>
    </row>
    <row r="18" spans="1:10" ht="24.75" customHeight="1" x14ac:dyDescent="0.4">
      <c r="A18">
        <v>16</v>
      </c>
      <c r="B18" s="57"/>
      <c r="C18" s="1"/>
      <c r="D18" s="52">
        <f t="shared" si="7"/>
        <v>0</v>
      </c>
      <c r="E18" s="52">
        <f t="shared" si="8"/>
        <v>0</v>
      </c>
      <c r="F18" s="52">
        <f t="shared" si="9"/>
        <v>0</v>
      </c>
      <c r="G18" s="52">
        <f t="shared" si="10"/>
        <v>0</v>
      </c>
      <c r="H18" s="52">
        <f t="shared" si="11"/>
        <v>0</v>
      </c>
      <c r="I18" s="52">
        <f t="shared" si="12"/>
        <v>0</v>
      </c>
      <c r="J18" s="58">
        <f t="shared" si="13"/>
        <v>0</v>
      </c>
    </row>
    <row r="19" spans="1:10" ht="24.75" customHeight="1" x14ac:dyDescent="0.4">
      <c r="A19">
        <v>17</v>
      </c>
      <c r="B19" s="57"/>
      <c r="C19" s="1"/>
      <c r="D19" s="52">
        <f t="shared" si="7"/>
        <v>0</v>
      </c>
      <c r="E19" s="52">
        <f t="shared" si="8"/>
        <v>0</v>
      </c>
      <c r="F19" s="52">
        <f t="shared" si="9"/>
        <v>0</v>
      </c>
      <c r="G19" s="52">
        <f t="shared" si="10"/>
        <v>0</v>
      </c>
      <c r="H19" s="52">
        <f t="shared" si="11"/>
        <v>0</v>
      </c>
      <c r="I19" s="52">
        <f t="shared" si="12"/>
        <v>0</v>
      </c>
      <c r="J19" s="58">
        <f t="shared" si="13"/>
        <v>0</v>
      </c>
    </row>
    <row r="20" spans="1:10" ht="24.75" customHeight="1" x14ac:dyDescent="0.4">
      <c r="A20">
        <v>18</v>
      </c>
      <c r="B20" s="57"/>
      <c r="C20" s="1"/>
      <c r="D20" s="52">
        <f t="shared" si="7"/>
        <v>0</v>
      </c>
      <c r="E20" s="52">
        <f t="shared" si="8"/>
        <v>0</v>
      </c>
      <c r="F20" s="52">
        <f t="shared" si="9"/>
        <v>0</v>
      </c>
      <c r="G20" s="52">
        <f t="shared" si="10"/>
        <v>0</v>
      </c>
      <c r="H20" s="52">
        <f t="shared" si="11"/>
        <v>0</v>
      </c>
      <c r="I20" s="52">
        <f t="shared" si="12"/>
        <v>0</v>
      </c>
      <c r="J20" s="58">
        <f t="shared" si="13"/>
        <v>0</v>
      </c>
    </row>
    <row r="21" spans="1:10" ht="24.75" customHeight="1" x14ac:dyDescent="0.4">
      <c r="A21">
        <v>19</v>
      </c>
      <c r="B21" s="57"/>
      <c r="C21" s="1"/>
      <c r="D21" s="52">
        <f t="shared" si="7"/>
        <v>0</v>
      </c>
      <c r="E21" s="52">
        <f t="shared" si="8"/>
        <v>0</v>
      </c>
      <c r="F21" s="52">
        <f t="shared" si="9"/>
        <v>0</v>
      </c>
      <c r="G21" s="52">
        <f t="shared" si="10"/>
        <v>0</v>
      </c>
      <c r="H21" s="52">
        <f t="shared" si="11"/>
        <v>0</v>
      </c>
      <c r="I21" s="52">
        <f t="shared" si="12"/>
        <v>0</v>
      </c>
      <c r="J21" s="58">
        <f t="shared" si="13"/>
        <v>0</v>
      </c>
    </row>
    <row r="22" spans="1:10" ht="24.75" customHeight="1" x14ac:dyDescent="0.4">
      <c r="A22">
        <v>20</v>
      </c>
      <c r="B22" s="57"/>
      <c r="C22" s="1"/>
      <c r="D22" s="52">
        <f t="shared" ref="D22:D32" si="14">INT(C22/10000)</f>
        <v>0</v>
      </c>
      <c r="E22" s="52">
        <f t="shared" ref="E22:E32" si="15">INT(MOD(C22,10000)/5000)</f>
        <v>0</v>
      </c>
      <c r="F22" s="52">
        <f t="shared" ref="F22:F32" si="16">INT(MOD(C22,5000)/1000)</f>
        <v>0</v>
      </c>
      <c r="G22" s="52">
        <f t="shared" ref="G22:G32" si="17">INT(MOD(C22,1000)/500)</f>
        <v>0</v>
      </c>
      <c r="H22" s="52">
        <f t="shared" ref="H22:H32" si="18">INT(MOD(C22,500)/100)</f>
        <v>0</v>
      </c>
      <c r="I22" s="52">
        <f t="shared" ref="I22:I32" si="19">INT(MOD(C22,100)/50)</f>
        <v>0</v>
      </c>
      <c r="J22" s="58">
        <f t="shared" ref="J22:J32" si="20">INT(MOD(C22,50)/10)</f>
        <v>0</v>
      </c>
    </row>
    <row r="23" spans="1:10" ht="24.75" customHeight="1" x14ac:dyDescent="0.4">
      <c r="A23">
        <v>21</v>
      </c>
      <c r="B23" s="57"/>
      <c r="C23" s="1"/>
      <c r="D23" s="52">
        <f t="shared" si="14"/>
        <v>0</v>
      </c>
      <c r="E23" s="52">
        <f t="shared" si="15"/>
        <v>0</v>
      </c>
      <c r="F23" s="52">
        <f t="shared" si="16"/>
        <v>0</v>
      </c>
      <c r="G23" s="52">
        <f t="shared" si="17"/>
        <v>0</v>
      </c>
      <c r="H23" s="52">
        <f t="shared" si="18"/>
        <v>0</v>
      </c>
      <c r="I23" s="52">
        <f t="shared" si="19"/>
        <v>0</v>
      </c>
      <c r="J23" s="58">
        <f t="shared" si="20"/>
        <v>0</v>
      </c>
    </row>
    <row r="24" spans="1:10" ht="24.75" customHeight="1" x14ac:dyDescent="0.4">
      <c r="A24">
        <v>22</v>
      </c>
      <c r="B24" s="57"/>
      <c r="C24" s="1"/>
      <c r="D24" s="52">
        <f t="shared" si="14"/>
        <v>0</v>
      </c>
      <c r="E24" s="52">
        <f t="shared" si="15"/>
        <v>0</v>
      </c>
      <c r="F24" s="52">
        <f t="shared" si="16"/>
        <v>0</v>
      </c>
      <c r="G24" s="52">
        <f t="shared" si="17"/>
        <v>0</v>
      </c>
      <c r="H24" s="52">
        <f t="shared" si="18"/>
        <v>0</v>
      </c>
      <c r="I24" s="52">
        <f t="shared" si="19"/>
        <v>0</v>
      </c>
      <c r="J24" s="58">
        <f t="shared" si="20"/>
        <v>0</v>
      </c>
    </row>
    <row r="25" spans="1:10" ht="24.75" customHeight="1" x14ac:dyDescent="0.4">
      <c r="A25">
        <v>23</v>
      </c>
      <c r="B25" s="57"/>
      <c r="C25" s="1"/>
      <c r="D25" s="52">
        <f t="shared" si="14"/>
        <v>0</v>
      </c>
      <c r="E25" s="52">
        <f t="shared" si="15"/>
        <v>0</v>
      </c>
      <c r="F25" s="52">
        <f t="shared" si="16"/>
        <v>0</v>
      </c>
      <c r="G25" s="52">
        <f t="shared" si="17"/>
        <v>0</v>
      </c>
      <c r="H25" s="52">
        <f t="shared" si="18"/>
        <v>0</v>
      </c>
      <c r="I25" s="52">
        <f t="shared" si="19"/>
        <v>0</v>
      </c>
      <c r="J25" s="58">
        <f t="shared" si="20"/>
        <v>0</v>
      </c>
    </row>
    <row r="26" spans="1:10" ht="24.75" customHeight="1" x14ac:dyDescent="0.4">
      <c r="A26">
        <v>24</v>
      </c>
      <c r="B26" s="57"/>
      <c r="C26" s="1"/>
      <c r="D26" s="52">
        <f t="shared" si="14"/>
        <v>0</v>
      </c>
      <c r="E26" s="52">
        <f t="shared" si="15"/>
        <v>0</v>
      </c>
      <c r="F26" s="52">
        <f t="shared" si="16"/>
        <v>0</v>
      </c>
      <c r="G26" s="52">
        <f t="shared" si="17"/>
        <v>0</v>
      </c>
      <c r="H26" s="52">
        <f t="shared" si="18"/>
        <v>0</v>
      </c>
      <c r="I26" s="52">
        <f t="shared" si="19"/>
        <v>0</v>
      </c>
      <c r="J26" s="58">
        <f t="shared" si="20"/>
        <v>0</v>
      </c>
    </row>
    <row r="27" spans="1:10" ht="24.75" customHeight="1" x14ac:dyDescent="0.4">
      <c r="A27">
        <v>25</v>
      </c>
      <c r="B27" s="57"/>
      <c r="C27" s="1"/>
      <c r="D27" s="52">
        <f t="shared" si="14"/>
        <v>0</v>
      </c>
      <c r="E27" s="52">
        <f t="shared" si="15"/>
        <v>0</v>
      </c>
      <c r="F27" s="52">
        <f t="shared" si="16"/>
        <v>0</v>
      </c>
      <c r="G27" s="52">
        <f t="shared" si="17"/>
        <v>0</v>
      </c>
      <c r="H27" s="52">
        <f t="shared" si="18"/>
        <v>0</v>
      </c>
      <c r="I27" s="52">
        <f t="shared" si="19"/>
        <v>0</v>
      </c>
      <c r="J27" s="58">
        <f t="shared" si="20"/>
        <v>0</v>
      </c>
    </row>
    <row r="28" spans="1:10" ht="24.75" customHeight="1" x14ac:dyDescent="0.4">
      <c r="A28">
        <v>26</v>
      </c>
      <c r="B28" s="57"/>
      <c r="C28" s="1"/>
      <c r="D28" s="52">
        <f t="shared" si="14"/>
        <v>0</v>
      </c>
      <c r="E28" s="52">
        <f t="shared" si="15"/>
        <v>0</v>
      </c>
      <c r="F28" s="52">
        <f t="shared" si="16"/>
        <v>0</v>
      </c>
      <c r="G28" s="52">
        <f t="shared" si="17"/>
        <v>0</v>
      </c>
      <c r="H28" s="52">
        <f t="shared" si="18"/>
        <v>0</v>
      </c>
      <c r="I28" s="52">
        <f t="shared" si="19"/>
        <v>0</v>
      </c>
      <c r="J28" s="58">
        <f t="shared" si="20"/>
        <v>0</v>
      </c>
    </row>
    <row r="29" spans="1:10" ht="24.75" customHeight="1" x14ac:dyDescent="0.4">
      <c r="A29">
        <v>27</v>
      </c>
      <c r="B29" s="57"/>
      <c r="C29" s="1"/>
      <c r="D29" s="52">
        <f t="shared" si="14"/>
        <v>0</v>
      </c>
      <c r="E29" s="52">
        <f t="shared" si="15"/>
        <v>0</v>
      </c>
      <c r="F29" s="52">
        <f t="shared" si="16"/>
        <v>0</v>
      </c>
      <c r="G29" s="52">
        <f t="shared" si="17"/>
        <v>0</v>
      </c>
      <c r="H29" s="52">
        <f t="shared" si="18"/>
        <v>0</v>
      </c>
      <c r="I29" s="52">
        <f t="shared" si="19"/>
        <v>0</v>
      </c>
      <c r="J29" s="58">
        <f t="shared" si="20"/>
        <v>0</v>
      </c>
    </row>
    <row r="30" spans="1:10" ht="24.75" customHeight="1" x14ac:dyDescent="0.4">
      <c r="A30">
        <v>28</v>
      </c>
      <c r="B30" s="57"/>
      <c r="C30" s="1"/>
      <c r="D30" s="52">
        <f t="shared" si="14"/>
        <v>0</v>
      </c>
      <c r="E30" s="52">
        <f t="shared" si="15"/>
        <v>0</v>
      </c>
      <c r="F30" s="52">
        <f t="shared" si="16"/>
        <v>0</v>
      </c>
      <c r="G30" s="52">
        <f t="shared" si="17"/>
        <v>0</v>
      </c>
      <c r="H30" s="52">
        <f t="shared" si="18"/>
        <v>0</v>
      </c>
      <c r="I30" s="52">
        <f t="shared" si="19"/>
        <v>0</v>
      </c>
      <c r="J30" s="58">
        <f t="shared" si="20"/>
        <v>0</v>
      </c>
    </row>
    <row r="31" spans="1:10" ht="24.75" customHeight="1" x14ac:dyDescent="0.4">
      <c r="A31">
        <v>29</v>
      </c>
      <c r="B31" s="57"/>
      <c r="C31" s="1"/>
      <c r="D31" s="52">
        <f t="shared" si="14"/>
        <v>0</v>
      </c>
      <c r="E31" s="52">
        <f t="shared" si="15"/>
        <v>0</v>
      </c>
      <c r="F31" s="52">
        <f t="shared" si="16"/>
        <v>0</v>
      </c>
      <c r="G31" s="52">
        <f t="shared" si="17"/>
        <v>0</v>
      </c>
      <c r="H31" s="52">
        <f t="shared" si="18"/>
        <v>0</v>
      </c>
      <c r="I31" s="52">
        <f t="shared" si="19"/>
        <v>0</v>
      </c>
      <c r="J31" s="58">
        <f t="shared" si="20"/>
        <v>0</v>
      </c>
    </row>
    <row r="32" spans="1:10" ht="24.75" customHeight="1" thickBot="1" x14ac:dyDescent="0.45">
      <c r="A32">
        <v>30</v>
      </c>
      <c r="B32" s="59"/>
      <c r="C32" s="33"/>
      <c r="D32" s="53">
        <f t="shared" si="14"/>
        <v>0</v>
      </c>
      <c r="E32" s="53">
        <f t="shared" si="15"/>
        <v>0</v>
      </c>
      <c r="F32" s="53">
        <f t="shared" si="16"/>
        <v>0</v>
      </c>
      <c r="G32" s="53">
        <f t="shared" si="17"/>
        <v>0</v>
      </c>
      <c r="H32" s="53">
        <f t="shared" si="18"/>
        <v>0</v>
      </c>
      <c r="I32" s="53">
        <f t="shared" si="19"/>
        <v>0</v>
      </c>
      <c r="J32" s="60">
        <f t="shared" si="20"/>
        <v>0</v>
      </c>
    </row>
    <row r="33" spans="2:10" ht="24.75" customHeight="1" thickTop="1" thickBot="1" x14ac:dyDescent="0.45">
      <c r="B33" s="115" t="s">
        <v>173</v>
      </c>
      <c r="C33" s="116"/>
      <c r="D33" s="61">
        <f>SUM(D3:D32)</f>
        <v>0</v>
      </c>
      <c r="E33" s="61">
        <f t="shared" ref="E33:J33" si="21">SUM(E3:E32)</f>
        <v>0</v>
      </c>
      <c r="F33" s="61">
        <f t="shared" si="21"/>
        <v>0</v>
      </c>
      <c r="G33" s="61">
        <f t="shared" si="21"/>
        <v>0</v>
      </c>
      <c r="H33" s="61">
        <f t="shared" si="21"/>
        <v>0</v>
      </c>
      <c r="I33" s="61">
        <f t="shared" si="21"/>
        <v>0</v>
      </c>
      <c r="J33" s="62">
        <f t="shared" si="21"/>
        <v>0</v>
      </c>
    </row>
    <row r="34" spans="2:10" ht="24.75" customHeight="1" x14ac:dyDescent="0.4"/>
    <row r="35" spans="2:10" ht="24.75" customHeight="1" x14ac:dyDescent="0.4"/>
    <row r="36" spans="2:10" ht="24.75" customHeight="1" x14ac:dyDescent="0.4"/>
    <row r="37" spans="2:10" ht="24.75" customHeight="1" x14ac:dyDescent="0.4"/>
    <row r="38" spans="2:10" ht="24.75" customHeight="1" x14ac:dyDescent="0.4"/>
    <row r="39" spans="2:10" ht="24.75" customHeight="1" x14ac:dyDescent="0.4"/>
    <row r="40" spans="2:10" ht="24.75" customHeight="1" x14ac:dyDescent="0.4"/>
    <row r="41" spans="2:10" ht="24.75" customHeight="1" x14ac:dyDescent="0.4"/>
    <row r="42" spans="2:10" ht="24.75" customHeight="1" x14ac:dyDescent="0.4"/>
  </sheetData>
  <mergeCells count="1">
    <mergeCell ref="B33:C33"/>
  </mergeCells>
  <phoneticPr fontId="1"/>
  <pageMargins left="0.70866141732283472" right="0.11811023622047245" top="0.9448818897637796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</vt:lpstr>
      <vt:lpstr>原稿</vt:lpstr>
      <vt:lpstr>記載例</vt:lpstr>
      <vt:lpstr>人夫賃の金種</vt:lpstr>
      <vt:lpstr>機械等賃料の金種</vt:lpstr>
      <vt:lpstr>機械等賃料の金種!Print_Area</vt:lpstr>
      <vt:lpstr>記載例!Print_Area</vt:lpstr>
      <vt:lpstr>人夫賃の金種!Print_Area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yoshiyasu</dc:creator>
  <cp:lastModifiedBy>yoshiyasu</cp:lastModifiedBy>
  <cp:lastPrinted>2019-04-06T07:51:02Z</cp:lastPrinted>
  <dcterms:created xsi:type="dcterms:W3CDTF">2019-04-05T01:11:24Z</dcterms:created>
  <dcterms:modified xsi:type="dcterms:W3CDTF">2019-04-06T21:35:44Z</dcterms:modified>
</cp:coreProperties>
</file>